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NTABILIDADE GERAL\CTB\1_Contabilidade Geral e Divulgações\3_Divulgações e Análises\DEMONSTRAÇOES_FINANCEIRAS\BANCO\BRGAAP\2019\032019\"/>
    </mc:Choice>
  </mc:AlternateContent>
  <xr:revisionPtr revIDLastSave="0" documentId="13_ncr:1_{73853F78-9C4E-455F-BD0D-E6A4CAE1E9D5}" xr6:coauthVersionLast="36" xr6:coauthVersionMax="36" xr10:uidLastSave="{00000000-0000-0000-0000-000000000000}"/>
  <bookViews>
    <workbookView showSheetTabs="0" xWindow="0" yWindow="840" windowWidth="15360" windowHeight="7215" tabRatio="789" xr2:uid="{00000000-000D-0000-FFFF-FFFF00000000}"/>
  </bookViews>
  <sheets>
    <sheet name="Sumário" sheetId="1" r:id="rId1"/>
    <sheet name="Balanço Patrimonial" sheetId="3" r:id="rId2"/>
    <sheet name="Demonstração do Resultado" sheetId="7" r:id="rId3"/>
    <sheet name="Despesas Administrativas" sheetId="8" r:id="rId4"/>
    <sheet name="Despesas de Pessoal" sheetId="9" r:id="rId5"/>
    <sheet name="Outras Receitas Operacionais" sheetId="10" r:id="rId6"/>
    <sheet name="Outras Despesas Operacionais" sheetId="11" r:id="rId7"/>
    <sheet name="Títulos Valores Mobiliários" sheetId="14" r:id="rId8"/>
    <sheet name="Resultado Títulos Valores Mob." sheetId="15" r:id="rId9"/>
    <sheet name="Operações de Crédito" sheetId="16" r:id="rId10"/>
    <sheet name="Rendas Op. Créd. e Arrend. Merc" sheetId="17" r:id="rId11"/>
    <sheet name="Despesas de depositos- captaçao" sheetId="20" r:id="rId12"/>
  </sheets>
  <externalReferences>
    <externalReference r:id="rId13"/>
  </externalReferences>
  <definedNames>
    <definedName name="_xlnm.Print_Area" localSheetId="3">'Despesas Administrativas'!$B$2:$AI$27</definedName>
    <definedName name="_xlnm.Print_Area" localSheetId="11">'Despesas de depositos- captaçao'!$B$2:$AI$25</definedName>
    <definedName name="_xlnm.Print_Area" localSheetId="4">'Despesas de Pessoal'!$B$2:$AI$16</definedName>
    <definedName name="_xlnm.Print_Area" localSheetId="9">'Operações de Crédito'!$B$2:$AI$23</definedName>
    <definedName name="_xlnm.Print_Area" localSheetId="6">'Outras Despesas Operacionais'!$B$2:$AI$21</definedName>
    <definedName name="_xlnm.Print_Area" localSheetId="5">'Outras Receitas Operacionais'!$B$2:$AI$19</definedName>
    <definedName name="_xlnm.Print_Area" localSheetId="10">'Rendas Op. Créd. e Arrend. Merc'!$B$2:$AI$29</definedName>
    <definedName name="_xlnm.Print_Area" localSheetId="8">'Resultado Títulos Valores Mob.'!$B$2:$AI$14</definedName>
    <definedName name="_xlnm.Print_Area" localSheetId="0">Sumário!$B$4:$D$12</definedName>
    <definedName name="_xlnm.Print_Area" localSheetId="7">'Títulos Valores Mobiliários'!$B$2:$AI$55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11">'[1]PUB-PAT'!#REF!</definedName>
    <definedName name="_xlnm.Criteria" localSheetId="4">'[1]PUB-PAT'!#REF!</definedName>
    <definedName name="_xlnm.Criteria" localSheetId="9">'[1]PUB-PAT'!#REF!</definedName>
    <definedName name="_xlnm.Criteria" localSheetId="6">'[1]PUB-PAT'!#REF!</definedName>
    <definedName name="_xlnm.Criteria" localSheetId="5">'[1]PUB-PAT'!#REF!</definedName>
    <definedName name="_xlnm.Criteria" localSheetId="10">'[1]PUB-PAT'!#REF!</definedName>
    <definedName name="_xlnm.Criteria" localSheetId="8">'[1]PUB-PAT'!#REF!</definedName>
    <definedName name="_xlnm.Criteria" localSheetId="7">'[1]PUB-PAT'!#REF!</definedName>
    <definedName name="_xlnm.Criteria">'[1]PUB-PAT'!#REF!</definedName>
    <definedName name="_xlnm.Print_Titles" localSheetId="3">'Despesas Administrativas'!$B:$B</definedName>
    <definedName name="_xlnm.Print_Titles" localSheetId="11">'Despesas de depositos- captaçao'!$B:$B</definedName>
    <definedName name="_xlnm.Print_Titles" localSheetId="4">'Despesas de Pessoal'!$B:$B</definedName>
    <definedName name="_xlnm.Print_Titles" localSheetId="9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0">'Rendas Op. Créd. e Arrend. Merc'!$B:$B</definedName>
    <definedName name="_xlnm.Print_Titles" localSheetId="8">'Resultado Títulos Valores Mob.'!$B:$B</definedName>
    <definedName name="_xlnm.Print_Titles" localSheetId="7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8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Administrativas'!$B$2:$AI$27</definedName>
    <definedName name="Z_0AEBAABE_448B_4B3E_BC75_28970EE90276_.wvu.PrintArea" localSheetId="11" hidden="1">'Despesas de depositos- captaçao'!$B$2:$AI$25</definedName>
    <definedName name="Z_0AEBAABE_448B_4B3E_BC75_28970EE90276_.wvu.PrintArea" localSheetId="4" hidden="1">'Despesas de Pessoal'!$B$2:$AI$16</definedName>
    <definedName name="Z_0AEBAABE_448B_4B3E_BC75_28970EE90276_.wvu.PrintArea" localSheetId="9" hidden="1">'Operações de Crédito'!$B$2:$AI$23</definedName>
    <definedName name="Z_0AEBAABE_448B_4B3E_BC75_28970EE90276_.wvu.PrintArea" localSheetId="6" hidden="1">'Outras Despesas Operacionais'!$B$2:$AI$21</definedName>
    <definedName name="Z_0AEBAABE_448B_4B3E_BC75_28970EE90276_.wvu.PrintArea" localSheetId="5" hidden="1">'Outras Receitas Operacionais'!$B$2:$AI$19</definedName>
    <definedName name="Z_0AEBAABE_448B_4B3E_BC75_28970EE90276_.wvu.PrintArea" localSheetId="10" hidden="1">'Rendas Op. Créd. e Arrend. Merc'!$B$2:$AI$29</definedName>
    <definedName name="Z_0AEBAABE_448B_4B3E_BC75_28970EE90276_.wvu.PrintArea" localSheetId="8" hidden="1">'Resultado Títulos Valores Mob.'!$B$2:$AI$14</definedName>
    <definedName name="Z_0AEBAABE_448B_4B3E_BC75_28970EE90276_.wvu.PrintArea" localSheetId="0" hidden="1">Sumário!$B$4:$D$12</definedName>
    <definedName name="Z_0AEBAABE_448B_4B3E_BC75_28970EE90276_.wvu.PrintArea" localSheetId="7" hidden="1">'Títulos Valores Mobiliários'!$B$2:$AI$55</definedName>
    <definedName name="Z_0AEBAABE_448B_4B3E_BC75_28970EE90276_.wvu.PrintTitles" localSheetId="3" hidden="1">'Despesas Administrativas'!$B:$B</definedName>
    <definedName name="Z_0AEBAABE_448B_4B3E_BC75_28970EE90276_.wvu.PrintTitles" localSheetId="11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9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0" hidden="1">'Rendas Op. Créd. e Arrend. Merc'!$B:$B</definedName>
    <definedName name="Z_0AEBAABE_448B_4B3E_BC75_28970EE90276_.wvu.PrintTitles" localSheetId="8" hidden="1">'Resultado Títulos Valores Mob.'!$B:$B</definedName>
    <definedName name="Z_0AEBAABE_448B_4B3E_BC75_28970EE90276_.wvu.PrintTitles" localSheetId="7" hidden="1">'Títulos Valores Mobiliários'!$B:$B</definedName>
    <definedName name="Z_25BA17B7_2C09_419A_A76E_46AD397B1880_.wvu.PrintArea" localSheetId="3" hidden="1">'Despesas Administrativas'!$B$2:$AI$27</definedName>
    <definedName name="Z_25BA17B7_2C09_419A_A76E_46AD397B1880_.wvu.PrintArea" localSheetId="11" hidden="1">'Despesas de depositos- captaçao'!$B$2:$AI$25</definedName>
    <definedName name="Z_25BA17B7_2C09_419A_A76E_46AD397B1880_.wvu.PrintArea" localSheetId="4" hidden="1">'Despesas de Pessoal'!$B$2:$AI$16</definedName>
    <definedName name="Z_25BA17B7_2C09_419A_A76E_46AD397B1880_.wvu.PrintArea" localSheetId="9" hidden="1">'Operações de Crédito'!$B$2:$AI$23</definedName>
    <definedName name="Z_25BA17B7_2C09_419A_A76E_46AD397B1880_.wvu.PrintArea" localSheetId="6" hidden="1">'Outras Despesas Operacionais'!$B$2:$AI$21</definedName>
    <definedName name="Z_25BA17B7_2C09_419A_A76E_46AD397B1880_.wvu.PrintArea" localSheetId="5" hidden="1">'Outras Receitas Operacionais'!$B$2:$AI$19</definedName>
    <definedName name="Z_25BA17B7_2C09_419A_A76E_46AD397B1880_.wvu.PrintArea" localSheetId="10" hidden="1">'Rendas Op. Créd. e Arrend. Merc'!$B$2:$AI$29</definedName>
    <definedName name="Z_25BA17B7_2C09_419A_A76E_46AD397B1880_.wvu.PrintArea" localSheetId="8" hidden="1">'Resultado Títulos Valores Mob.'!$B$2:$AI$14</definedName>
    <definedName name="Z_25BA17B7_2C09_419A_A76E_46AD397B1880_.wvu.PrintArea" localSheetId="0" hidden="1">Sumário!$B$4:$D$12</definedName>
    <definedName name="Z_25BA17B7_2C09_419A_A76E_46AD397B1880_.wvu.PrintArea" localSheetId="7" hidden="1">'Títulos Valores Mobiliários'!$B$2:$AI$55</definedName>
    <definedName name="Z_25BA17B7_2C09_419A_A76E_46AD397B1880_.wvu.PrintTitles" localSheetId="3" hidden="1">'Despesas Administrativas'!$B:$B</definedName>
    <definedName name="Z_25BA17B7_2C09_419A_A76E_46AD397B1880_.wvu.PrintTitles" localSheetId="11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9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0" hidden="1">'Rendas Op. Créd. e Arrend. Merc'!$B:$B</definedName>
    <definedName name="Z_25BA17B7_2C09_419A_A76E_46AD397B1880_.wvu.PrintTitles" localSheetId="8" hidden="1">'Resultado Títulos Valores Mob.'!$B:$B</definedName>
    <definedName name="Z_25BA17B7_2C09_419A_A76E_46AD397B1880_.wvu.PrintTitles" localSheetId="7" hidden="1">'Títulos Valores Mobiliários'!$B:$B</definedName>
    <definedName name="Z_25BA17B7_2C09_419A_A76E_46AD397B1880_.wvu.Rows" localSheetId="1" hidden="1">'Balanço Patrimonial'!$116:$116</definedName>
    <definedName name="Z_25BA17B7_2C09_419A_A76E_46AD397B1880_.wvu.Rows" localSheetId="3" hidden="1">'Despesas Administrativas'!$28:$30</definedName>
    <definedName name="Z_25BA17B7_2C09_419A_A76E_46AD397B1880_.wvu.Rows" localSheetId="11" hidden="1">'Despesas de depositos- captaçao'!$25:$27</definedName>
    <definedName name="Z_25BA17B7_2C09_419A_A76E_46AD397B1880_.wvu.Rows" localSheetId="4" hidden="1">'Despesas de Pessoal'!$16:$17</definedName>
    <definedName name="Z_25BA17B7_2C09_419A_A76E_46AD397B1880_.wvu.Rows" localSheetId="9" hidden="1">'Operações de Crédito'!$25:$32</definedName>
    <definedName name="Z_25BA17B7_2C09_419A_A76E_46AD397B1880_.wvu.Rows" localSheetId="6" hidden="1">'Outras Despesas Operacionais'!$22:$24</definedName>
    <definedName name="Z_25BA17B7_2C09_419A_A76E_46AD397B1880_.wvu.Rows" localSheetId="5" hidden="1">'Outras Receitas Operacionais'!$20:$23</definedName>
    <definedName name="Z_25BA17B7_2C09_419A_A76E_46AD397B1880_.wvu.Rows" localSheetId="10" hidden="1">'Rendas Op. Créd. e Arrend. Merc'!$29:$31</definedName>
    <definedName name="Z_25BA17B7_2C09_419A_A76E_46AD397B1880_.wvu.Rows" localSheetId="8" hidden="1">'Resultado Títulos Valores Mob.'!$14:$16</definedName>
    <definedName name="Z_25BA17B7_2C09_419A_A76E_46AD397B1880_.wvu.Rows" localSheetId="7" hidden="1">'Títulos Valores Mobiliários'!$55:$58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PrintArea" localSheetId="3" hidden="1">'Despesas Administrativas'!$B$2:$AI$27</definedName>
    <definedName name="Z_75F3CF7A_CB17_41F9_9392_6BEDAE999CE2_.wvu.PrintArea" localSheetId="11" hidden="1">'Despesas de depositos- captaçao'!$B$2:$AI$25</definedName>
    <definedName name="Z_75F3CF7A_CB17_41F9_9392_6BEDAE999CE2_.wvu.PrintArea" localSheetId="4" hidden="1">'Despesas de Pessoal'!$B$2:$AI$16</definedName>
    <definedName name="Z_75F3CF7A_CB17_41F9_9392_6BEDAE999CE2_.wvu.PrintArea" localSheetId="9" hidden="1">'Operações de Crédito'!$B$2:$AI$23</definedName>
    <definedName name="Z_75F3CF7A_CB17_41F9_9392_6BEDAE999CE2_.wvu.PrintArea" localSheetId="6" hidden="1">'Outras Despesas Operacionais'!$B$2:$AI$21</definedName>
    <definedName name="Z_75F3CF7A_CB17_41F9_9392_6BEDAE999CE2_.wvu.PrintArea" localSheetId="5" hidden="1">'Outras Receitas Operacionais'!$B$2:$AI$19</definedName>
    <definedName name="Z_75F3CF7A_CB17_41F9_9392_6BEDAE999CE2_.wvu.PrintArea" localSheetId="10" hidden="1">'Rendas Op. Créd. e Arrend. Merc'!$B$2:$AI$29</definedName>
    <definedName name="Z_75F3CF7A_CB17_41F9_9392_6BEDAE999CE2_.wvu.PrintArea" localSheetId="8" hidden="1">'Resultado Títulos Valores Mob.'!$B$2:$AI$14</definedName>
    <definedName name="Z_75F3CF7A_CB17_41F9_9392_6BEDAE999CE2_.wvu.PrintArea" localSheetId="0" hidden="1">Sumário!$B$4:$D$12</definedName>
    <definedName name="Z_75F3CF7A_CB17_41F9_9392_6BEDAE999CE2_.wvu.PrintArea" localSheetId="7" hidden="1">'Títulos Valores Mobiliários'!$B$2:$AI$55</definedName>
    <definedName name="Z_75F3CF7A_CB17_41F9_9392_6BEDAE999CE2_.wvu.PrintTitles" localSheetId="3" hidden="1">'Despesas Administrativas'!$B:$B</definedName>
    <definedName name="Z_75F3CF7A_CB17_41F9_9392_6BEDAE999CE2_.wvu.PrintTitles" localSheetId="11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9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0" hidden="1">'Rendas Op. Créd. e Arrend. Merc'!$B:$B</definedName>
    <definedName name="Z_75F3CF7A_CB17_41F9_9392_6BEDAE999CE2_.wvu.PrintTitles" localSheetId="8" hidden="1">'Resultado Títulos Valores Mob.'!$B:$B</definedName>
    <definedName name="Z_75F3CF7A_CB17_41F9_9392_6BEDAE999CE2_.wvu.PrintTitles" localSheetId="7" hidden="1">'Títulos Valores Mobiliários'!$B:$B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8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Administrativas'!$B$2:$AI$27</definedName>
    <definedName name="Z_819E8B71_4DC8_4604_B3FE_2C03955ACA0A_.wvu.PrintArea" localSheetId="11" hidden="1">'Despesas de depositos- captaçao'!$B$2:$B$24</definedName>
    <definedName name="Z_819E8B71_4DC8_4604_B3FE_2C03955ACA0A_.wvu.PrintArea" localSheetId="4" hidden="1">'Despesas de Pessoal'!$B$2:$AI$16</definedName>
    <definedName name="Z_819E8B71_4DC8_4604_B3FE_2C03955ACA0A_.wvu.PrintArea" localSheetId="9" hidden="1">'Operações de Crédito'!$B$2:$W$24</definedName>
    <definedName name="Z_819E8B71_4DC8_4604_B3FE_2C03955ACA0A_.wvu.PrintArea" localSheetId="6" hidden="1">'Outras Despesas Operacionais'!$B$2:$W$21</definedName>
    <definedName name="Z_819E8B71_4DC8_4604_B3FE_2C03955ACA0A_.wvu.PrintArea" localSheetId="5" hidden="1">'Outras Receitas Operacionais'!$B$2:$W$19</definedName>
    <definedName name="Z_819E8B71_4DC8_4604_B3FE_2C03955ACA0A_.wvu.PrintArea" localSheetId="10" hidden="1">'Rendas Op. Créd. e Arrend. Merc'!$B$2:$B$28</definedName>
    <definedName name="Z_819E8B71_4DC8_4604_B3FE_2C03955ACA0A_.wvu.PrintArea" localSheetId="8" hidden="1">'Resultado Títulos Valores Mob.'!$B$2:$W$13</definedName>
    <definedName name="Z_819E8B71_4DC8_4604_B3FE_2C03955ACA0A_.wvu.PrintArea" localSheetId="0" hidden="1">Sumário!$B$4:$D$12</definedName>
    <definedName name="Z_819E8B71_4DC8_4604_B3FE_2C03955ACA0A_.wvu.PrintArea" localSheetId="7" hidden="1">'Títulos Valores Mobiliários'!$B$2:$W$54</definedName>
    <definedName name="Z_819E8B71_4DC8_4604_B3FE_2C03955ACA0A_.wvu.PrintTitles" localSheetId="3" hidden="1">'Despesas Administrativas'!$B:$B</definedName>
    <definedName name="Z_819E8B71_4DC8_4604_B3FE_2C03955ACA0A_.wvu.PrintTitles" localSheetId="11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9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0" hidden="1">'Rendas Op. Créd. e Arrend. Merc'!$B:$B</definedName>
    <definedName name="Z_819E8B71_4DC8_4604_B3FE_2C03955ACA0A_.wvu.PrintTitles" localSheetId="8" hidden="1">'Resultado Títulos Valores Mob.'!$B:$B</definedName>
    <definedName name="Z_819E8B71_4DC8_4604_B3FE_2C03955ACA0A_.wvu.PrintTitles" localSheetId="7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PrintArea" localSheetId="3" hidden="1">'Despesas Administrativas'!$B$2:$AI$27</definedName>
    <definedName name="Z_C6A561CB_F1C5_4EC8_8D52_70B88AF3E680_.wvu.PrintArea" localSheetId="11" hidden="1">'Despesas de depositos- captaçao'!$B$2:$AI$25</definedName>
    <definedName name="Z_C6A561CB_F1C5_4EC8_8D52_70B88AF3E680_.wvu.PrintArea" localSheetId="4" hidden="1">'Despesas de Pessoal'!$B$2:$AI$16</definedName>
    <definedName name="Z_C6A561CB_F1C5_4EC8_8D52_70B88AF3E680_.wvu.PrintArea" localSheetId="9" hidden="1">'Operações de Crédito'!$B$2:$AI$23</definedName>
    <definedName name="Z_C6A561CB_F1C5_4EC8_8D52_70B88AF3E680_.wvu.PrintArea" localSheetId="6" hidden="1">'Outras Despesas Operacionais'!$B$2:$AI$21</definedName>
    <definedName name="Z_C6A561CB_F1C5_4EC8_8D52_70B88AF3E680_.wvu.PrintArea" localSheetId="5" hidden="1">'Outras Receitas Operacionais'!$B$2:$AI$19</definedName>
    <definedName name="Z_C6A561CB_F1C5_4EC8_8D52_70B88AF3E680_.wvu.PrintArea" localSheetId="10" hidden="1">'Rendas Op. Créd. e Arrend. Merc'!$B$2:$AI$29</definedName>
    <definedName name="Z_C6A561CB_F1C5_4EC8_8D52_70B88AF3E680_.wvu.PrintArea" localSheetId="8" hidden="1">'Resultado Títulos Valores Mob.'!$B$2:$AI$14</definedName>
    <definedName name="Z_C6A561CB_F1C5_4EC8_8D52_70B88AF3E680_.wvu.PrintArea" localSheetId="0" hidden="1">Sumário!$B$4:$D$12</definedName>
    <definedName name="Z_C6A561CB_F1C5_4EC8_8D52_70B88AF3E680_.wvu.PrintArea" localSheetId="7" hidden="1">'Títulos Valores Mobiliários'!$B$2:$AI$55</definedName>
    <definedName name="Z_C6A561CB_F1C5_4EC8_8D52_70B88AF3E680_.wvu.PrintTitles" localSheetId="3" hidden="1">'Despesas Administrativas'!$B:$B</definedName>
    <definedName name="Z_C6A561CB_F1C5_4EC8_8D52_70B88AF3E680_.wvu.PrintTitles" localSheetId="11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9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0" hidden="1">'Rendas Op. Créd. e Arrend. Merc'!$B:$B</definedName>
    <definedName name="Z_C6A561CB_F1C5_4EC8_8D52_70B88AF3E680_.wvu.PrintTitles" localSheetId="8" hidden="1">'Resultado Títulos Valores Mob.'!$B:$B</definedName>
    <definedName name="Z_C6A561CB_F1C5_4EC8_8D52_70B88AF3E680_.wvu.PrintTitles" localSheetId="7" hidden="1">'Títulos Valores Mobiliários'!$B:$B</definedName>
    <definedName name="Z_CFDFB7E4_9568_4685_B545_DFCFB1FD1249_.wvu.PrintArea" localSheetId="3" hidden="1">'Despesas Administrativas'!$B$2:$AI$27</definedName>
    <definedName name="Z_CFDFB7E4_9568_4685_B545_DFCFB1FD1249_.wvu.PrintArea" localSheetId="11" hidden="1">'Despesas de depositos- captaçao'!$B$2:$AI$25</definedName>
    <definedName name="Z_CFDFB7E4_9568_4685_B545_DFCFB1FD1249_.wvu.PrintArea" localSheetId="4" hidden="1">'Despesas de Pessoal'!$B$2:$AI$16</definedName>
    <definedName name="Z_CFDFB7E4_9568_4685_B545_DFCFB1FD1249_.wvu.PrintArea" localSheetId="9" hidden="1">'Operações de Crédito'!$B$2:$AI$23</definedName>
    <definedName name="Z_CFDFB7E4_9568_4685_B545_DFCFB1FD1249_.wvu.PrintArea" localSheetId="6" hidden="1">'Outras Despesas Operacionais'!$B$2:$AI$21</definedName>
    <definedName name="Z_CFDFB7E4_9568_4685_B545_DFCFB1FD1249_.wvu.PrintArea" localSheetId="5" hidden="1">'Outras Receitas Operacionais'!$B$2:$AI$19</definedName>
    <definedName name="Z_CFDFB7E4_9568_4685_B545_DFCFB1FD1249_.wvu.PrintArea" localSheetId="10" hidden="1">'Rendas Op. Créd. e Arrend. Merc'!$B$2:$AI$29</definedName>
    <definedName name="Z_CFDFB7E4_9568_4685_B545_DFCFB1FD1249_.wvu.PrintArea" localSheetId="8" hidden="1">'Resultado Títulos Valores Mob.'!$B$2:$AI$14</definedName>
    <definedName name="Z_CFDFB7E4_9568_4685_B545_DFCFB1FD1249_.wvu.PrintArea" localSheetId="0" hidden="1">Sumário!$B$4:$D$12</definedName>
    <definedName name="Z_CFDFB7E4_9568_4685_B545_DFCFB1FD1249_.wvu.PrintArea" localSheetId="7" hidden="1">'Títulos Valores Mobiliários'!$B$2:$AI$55</definedName>
    <definedName name="Z_CFDFB7E4_9568_4685_B545_DFCFB1FD1249_.wvu.PrintTitles" localSheetId="3" hidden="1">'Despesas Administrativas'!$B:$B</definedName>
    <definedName name="Z_CFDFB7E4_9568_4685_B545_DFCFB1FD1249_.wvu.PrintTitles" localSheetId="11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9" hidden="1">'Operações de Crédito'!$B:$B</definedName>
    <definedName name="Z_CFDFB7E4_9568_4685_B545_DFCFB1FD1249_.wvu.PrintTitles" localSheetId="6" hidden="1">'Outras Despesas Operacionais'!$B:$B</definedName>
    <definedName name="Z_CFDFB7E4_9568_4685_B545_DFCFB1FD1249_.wvu.PrintTitles" localSheetId="5" hidden="1">'Outras Receitas Operacionais'!$B:$B</definedName>
    <definedName name="Z_CFDFB7E4_9568_4685_B545_DFCFB1FD1249_.wvu.PrintTitles" localSheetId="10" hidden="1">'Rendas Op. Créd. e Arrend. Merc'!$B:$B</definedName>
    <definedName name="Z_CFDFB7E4_9568_4685_B545_DFCFB1FD1249_.wvu.PrintTitles" localSheetId="8" hidden="1">'Resultado Títulos Valores Mob.'!$B:$B</definedName>
    <definedName name="Z_CFDFB7E4_9568_4685_B545_DFCFB1FD1249_.wvu.PrintTitles" localSheetId="7" hidden="1">'Títulos Valores Mobiliários'!$B:$B</definedName>
    <definedName name="Z_CFDFB7E4_9568_4685_B545_DFCFB1FD1249_.wvu.Rows" localSheetId="1" hidden="1">'Balanço Patrimonial'!$116:$116</definedName>
    <definedName name="Z_CFDFB7E4_9568_4685_B545_DFCFB1FD1249_.wvu.Rows" localSheetId="3" hidden="1">'Despesas Administrativas'!$28:$30</definedName>
    <definedName name="Z_CFDFB7E4_9568_4685_B545_DFCFB1FD1249_.wvu.Rows" localSheetId="11" hidden="1">'Despesas de depositos- captaçao'!$25:$27</definedName>
    <definedName name="Z_CFDFB7E4_9568_4685_B545_DFCFB1FD1249_.wvu.Rows" localSheetId="4" hidden="1">'Despesas de Pessoal'!$16:$17</definedName>
    <definedName name="Z_CFDFB7E4_9568_4685_B545_DFCFB1FD1249_.wvu.Rows" localSheetId="9" hidden="1">'Operações de Crédito'!$25:$32</definedName>
    <definedName name="Z_CFDFB7E4_9568_4685_B545_DFCFB1FD1249_.wvu.Rows" localSheetId="6" hidden="1">'Outras Despesas Operacionais'!$22:$24</definedName>
    <definedName name="Z_CFDFB7E4_9568_4685_B545_DFCFB1FD1249_.wvu.Rows" localSheetId="5" hidden="1">'Outras Receitas Operacionais'!$20:$23</definedName>
    <definedName name="Z_CFDFB7E4_9568_4685_B545_DFCFB1FD1249_.wvu.Rows" localSheetId="10" hidden="1">'Rendas Op. Créd. e Arrend. Merc'!$29:$31</definedName>
    <definedName name="Z_CFDFB7E4_9568_4685_B545_DFCFB1FD1249_.wvu.Rows" localSheetId="8" hidden="1">'Resultado Títulos Valores Mob.'!$14:$16</definedName>
    <definedName name="Z_CFDFB7E4_9568_4685_B545_DFCFB1FD1249_.wvu.Rows" localSheetId="7" hidden="1">'Títulos Valores Mobiliários'!$55:$58</definedName>
    <definedName name="Z_D2D3B71A_CAE4_45D7_B72C_7FFA3DDD9695_.wvu.Cols" localSheetId="11" hidden="1">'Despesas de depositos- captaçao'!#REF!</definedName>
    <definedName name="Z_D2D3B71A_CAE4_45D7_B72C_7FFA3DDD9695_.wvu.Cols" localSheetId="10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Administrativas'!$A$1:$AI$31</definedName>
    <definedName name="Z_D2D3B71A_CAE4_45D7_B72C_7FFA3DDD9695_.wvu.PrintArea" localSheetId="11" hidden="1">'Despesas de depositos- captaçao'!$A$1:$AI$39</definedName>
    <definedName name="Z_D2D3B71A_CAE4_45D7_B72C_7FFA3DDD9695_.wvu.PrintArea" localSheetId="4" hidden="1">'Despesas de Pessoal'!$A$1:$AI$36</definedName>
    <definedName name="Z_D2D3B71A_CAE4_45D7_B72C_7FFA3DDD9695_.wvu.PrintArea" localSheetId="9" hidden="1">'Operações de Crédito'!$A$1:$AI$28</definedName>
    <definedName name="Z_D2D3B71A_CAE4_45D7_B72C_7FFA3DDD9695_.wvu.PrintArea" localSheetId="6" hidden="1">'Outras Despesas Operacionais'!$A$1:$AI$36</definedName>
    <definedName name="Z_D2D3B71A_CAE4_45D7_B72C_7FFA3DDD9695_.wvu.PrintArea" localSheetId="5" hidden="1">'Outras Receitas Operacionais'!$A$1:$AI$34</definedName>
    <definedName name="Z_D2D3B71A_CAE4_45D7_B72C_7FFA3DDD9695_.wvu.PrintArea" localSheetId="10" hidden="1">'Rendas Op. Créd. e Arrend. Merc'!$A$1:$AI$30</definedName>
    <definedName name="Z_D2D3B71A_CAE4_45D7_B72C_7FFA3DDD9695_.wvu.PrintArea" localSheetId="8" hidden="1">'Resultado Títulos Valores Mob.'!$A$1:$AI$34</definedName>
    <definedName name="Z_D2D3B71A_CAE4_45D7_B72C_7FFA3DDD9695_.wvu.PrintArea" localSheetId="0" hidden="1">Sumário!$A$1:$J$24</definedName>
    <definedName name="Z_D2D3B71A_CAE4_45D7_B72C_7FFA3DDD9695_.wvu.PrintArea" localSheetId="7" hidden="1">'Títulos Valores Mobiliários'!$A$1:$AI$55</definedName>
    <definedName name="Z_D2D3B71A_CAE4_45D7_B72C_7FFA3DDD9695_.wvu.PrintTitles" localSheetId="3" hidden="1">'Despesas Administrativas'!$B:$B</definedName>
    <definedName name="Z_D2D3B71A_CAE4_45D7_B72C_7FFA3DDD9695_.wvu.PrintTitles" localSheetId="11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9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0" hidden="1">'Rendas Op. Créd. e Arrend. Merc'!$B:$B</definedName>
    <definedName name="Z_D2D3B71A_CAE4_45D7_B72C_7FFA3DDD9695_.wvu.PrintTitles" localSheetId="8" hidden="1">'Resultado Títulos Valores Mob.'!$B:$B</definedName>
    <definedName name="Z_D2D3B71A_CAE4_45D7_B72C_7FFA3DDD9695_.wvu.PrintTitles" localSheetId="7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1" hidden="1">'Despesas de depositos- captaçao'!$G:$G</definedName>
    <definedName name="Z_EEC21706_2D9D_4FD7_BB7F_BBE90C0C7A1B_.wvu.Cols" localSheetId="4" hidden="1">'Despesas de Pessoal'!$G:$G</definedName>
    <definedName name="Z_EEC21706_2D9D_4FD7_BB7F_BBE90C0C7A1B_.wvu.Cols" localSheetId="9" hidden="1">'Operações de Crédito'!$G:$G</definedName>
    <definedName name="Z_EEC21706_2D9D_4FD7_BB7F_BBE90C0C7A1B_.wvu.Cols" localSheetId="6" hidden="1">'Outras Despesas Operacionais'!$G:$G</definedName>
    <definedName name="Z_EEC21706_2D9D_4FD7_BB7F_BBE90C0C7A1B_.wvu.Cols" localSheetId="5" hidden="1">'Outras Receitas Operacionais'!$G:$J</definedName>
    <definedName name="Z_EEC21706_2D9D_4FD7_BB7F_BBE90C0C7A1B_.wvu.Cols" localSheetId="10" hidden="1">'Rendas Op. Créd. e Arrend. Merc'!$G:$G</definedName>
    <definedName name="Z_EEC21706_2D9D_4FD7_BB7F_BBE90C0C7A1B_.wvu.Cols" localSheetId="8" hidden="1">'Resultado Títulos Valores Mob.'!$G:$G</definedName>
    <definedName name="Z_EEC21706_2D9D_4FD7_BB7F_BBE90C0C7A1B_.wvu.Cols" localSheetId="7" hidden="1">'Títulos Valores Mobiliários'!$G:$G</definedName>
    <definedName name="Z_EEC21706_2D9D_4FD7_BB7F_BBE90C0C7A1B_.wvu.PrintArea" localSheetId="3" hidden="1">'Despesas Administrativas'!$A$1:$AI$31</definedName>
    <definedName name="Z_EEC21706_2D9D_4FD7_BB7F_BBE90C0C7A1B_.wvu.PrintArea" localSheetId="11" hidden="1">'Despesas de depositos- captaçao'!$A$1:$AI$39</definedName>
    <definedName name="Z_EEC21706_2D9D_4FD7_BB7F_BBE90C0C7A1B_.wvu.PrintArea" localSheetId="4" hidden="1">'Despesas de Pessoal'!$A$1:$AI$36</definedName>
    <definedName name="Z_EEC21706_2D9D_4FD7_BB7F_BBE90C0C7A1B_.wvu.PrintArea" localSheetId="9" hidden="1">'Operações de Crédito'!$A$1:$AI$28</definedName>
    <definedName name="Z_EEC21706_2D9D_4FD7_BB7F_BBE90C0C7A1B_.wvu.PrintArea" localSheetId="6" hidden="1">'Outras Despesas Operacionais'!$A$1:$AI$36</definedName>
    <definedName name="Z_EEC21706_2D9D_4FD7_BB7F_BBE90C0C7A1B_.wvu.PrintArea" localSheetId="5" hidden="1">'Outras Receitas Operacionais'!$A$1:$AI$34</definedName>
    <definedName name="Z_EEC21706_2D9D_4FD7_BB7F_BBE90C0C7A1B_.wvu.PrintArea" localSheetId="10" hidden="1">'Rendas Op. Créd. e Arrend. Merc'!$A$1:$AI$30</definedName>
    <definedName name="Z_EEC21706_2D9D_4FD7_BB7F_BBE90C0C7A1B_.wvu.PrintArea" localSheetId="8" hidden="1">'Resultado Títulos Valores Mob.'!$A$1:$AI$34</definedName>
    <definedName name="Z_EEC21706_2D9D_4FD7_BB7F_BBE90C0C7A1B_.wvu.PrintArea" localSheetId="0" hidden="1">Sumário!$A$1:$J$24</definedName>
    <definedName name="Z_EEC21706_2D9D_4FD7_BB7F_BBE90C0C7A1B_.wvu.PrintArea" localSheetId="7" hidden="1">'Títulos Valores Mobiliários'!$A$1:$AI$55</definedName>
    <definedName name="Z_EEC21706_2D9D_4FD7_BB7F_BBE90C0C7A1B_.wvu.PrintTitles" localSheetId="3" hidden="1">'Despesas Administrativas'!$B:$B</definedName>
    <definedName name="Z_EEC21706_2D9D_4FD7_BB7F_BBE90C0C7A1B_.wvu.PrintTitles" localSheetId="11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9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0" hidden="1">'Rendas Op. Créd. e Arrend. Merc'!$B:$B</definedName>
    <definedName name="Z_EEC21706_2D9D_4FD7_BB7F_BBE90C0C7A1B_.wvu.PrintTitles" localSheetId="8" hidden="1">'Resultado Títulos Valores Mob.'!$B:$B</definedName>
    <definedName name="Z_EEC21706_2D9D_4FD7_BB7F_BBE90C0C7A1B_.wvu.PrintTitles" localSheetId="7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8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Administrativas'!$B$2:$AI$27</definedName>
    <definedName name="Z_FBD4DFAA_3AE3_40F0_B4D9_475314181AA5_.wvu.PrintArea" localSheetId="11" hidden="1">'Despesas de depositos- captaçao'!$B$2:$AI$25</definedName>
    <definedName name="Z_FBD4DFAA_3AE3_40F0_B4D9_475314181AA5_.wvu.PrintArea" localSheetId="4" hidden="1">'Despesas de Pessoal'!$B$2:$AI$16</definedName>
    <definedName name="Z_FBD4DFAA_3AE3_40F0_B4D9_475314181AA5_.wvu.PrintArea" localSheetId="9" hidden="1">'Operações de Crédito'!$B$2:$AI$23</definedName>
    <definedName name="Z_FBD4DFAA_3AE3_40F0_B4D9_475314181AA5_.wvu.PrintArea" localSheetId="6" hidden="1">'Outras Despesas Operacionais'!$B$2:$AI$21</definedName>
    <definedName name="Z_FBD4DFAA_3AE3_40F0_B4D9_475314181AA5_.wvu.PrintArea" localSheetId="5" hidden="1">'Outras Receitas Operacionais'!$B$2:$AI$19</definedName>
    <definedName name="Z_FBD4DFAA_3AE3_40F0_B4D9_475314181AA5_.wvu.PrintArea" localSheetId="10" hidden="1">'Rendas Op. Créd. e Arrend. Merc'!$B$2:$AI$29</definedName>
    <definedName name="Z_FBD4DFAA_3AE3_40F0_B4D9_475314181AA5_.wvu.PrintArea" localSheetId="8" hidden="1">'Resultado Títulos Valores Mob.'!$B$2:$AI$14</definedName>
    <definedName name="Z_FBD4DFAA_3AE3_40F0_B4D9_475314181AA5_.wvu.PrintArea" localSheetId="0" hidden="1">Sumário!$B$4:$D$12</definedName>
    <definedName name="Z_FBD4DFAA_3AE3_40F0_B4D9_475314181AA5_.wvu.PrintArea" localSheetId="7" hidden="1">'Títulos Valores Mobiliários'!$B$2:$AI$55</definedName>
    <definedName name="Z_FBD4DFAA_3AE3_40F0_B4D9_475314181AA5_.wvu.PrintTitles" localSheetId="3" hidden="1">'Despesas Administrativas'!$B:$B</definedName>
    <definedName name="Z_FBD4DFAA_3AE3_40F0_B4D9_475314181AA5_.wvu.PrintTitles" localSheetId="11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9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0" hidden="1">'Rendas Op. Créd. e Arrend. Merc'!$B:$B</definedName>
    <definedName name="Z_FBD4DFAA_3AE3_40F0_B4D9_475314181AA5_.wvu.PrintTitles" localSheetId="8" hidden="1">'Resultado Títulos Valores Mob.'!$B:$B</definedName>
    <definedName name="Z_FBD4DFAA_3AE3_40F0_B4D9_475314181AA5_.wvu.PrintTitles" localSheetId="7" hidden="1">'Títulos Valores Mobiliários'!$B:$B</definedName>
  </definedNames>
  <calcPr calcId="191029"/>
  <customWorkbookViews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6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8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9" i="14" l="1"/>
  <c r="C58" i="14"/>
  <c r="C14" i="16"/>
  <c r="I31" i="16"/>
  <c r="I35" i="16" s="1"/>
  <c r="E45" i="16"/>
  <c r="D45" i="16"/>
  <c r="I33" i="16" s="1"/>
  <c r="C27" i="16" l="1"/>
  <c r="C39" i="16" s="1"/>
  <c r="C36" i="16"/>
  <c r="D42" i="16"/>
  <c r="D36" i="16" l="1"/>
  <c r="E36" i="16" s="1"/>
  <c r="G35" i="16"/>
  <c r="F41" i="16"/>
  <c r="C10" i="11"/>
  <c r="G35" i="11"/>
  <c r="C40" i="11"/>
  <c r="F37" i="16"/>
  <c r="D50" i="16"/>
  <c r="G32" i="17"/>
  <c r="E38" i="17"/>
  <c r="F29" i="11" l="1"/>
  <c r="G26" i="11"/>
  <c r="G37" i="17"/>
  <c r="C52" i="16"/>
  <c r="C21" i="15"/>
  <c r="C33" i="11"/>
  <c r="D40" i="11" s="1"/>
  <c r="C24" i="10"/>
  <c r="C23" i="9"/>
  <c r="C4" i="11" l="1"/>
  <c r="G23" i="10" l="1"/>
  <c r="F22" i="10"/>
  <c r="E22" i="10" s="1"/>
  <c r="D22" i="10" s="1"/>
  <c r="D23" i="10" s="1"/>
  <c r="E23" i="10" l="1"/>
  <c r="F23" i="10"/>
  <c r="H22" i="10"/>
  <c r="AI39" i="14" l="1"/>
  <c r="AH39" i="14"/>
  <c r="AG39" i="14"/>
  <c r="AF39" i="14"/>
  <c r="AE39" i="14"/>
  <c r="AD39" i="14"/>
  <c r="AC39" i="14"/>
  <c r="AB39" i="14"/>
  <c r="AA39" i="14"/>
  <c r="Z39" i="14"/>
  <c r="Y39" i="14"/>
  <c r="X39" i="14"/>
  <c r="W39" i="14"/>
  <c r="V39" i="14"/>
  <c r="U39" i="14"/>
  <c r="T39" i="14"/>
  <c r="S39" i="14"/>
  <c r="R39" i="14"/>
  <c r="Q39" i="14"/>
  <c r="P39" i="14"/>
  <c r="O39" i="14"/>
  <c r="N39" i="14"/>
  <c r="M39" i="14"/>
  <c r="L39" i="14"/>
  <c r="K39" i="14"/>
  <c r="J39" i="14"/>
  <c r="I39" i="14"/>
  <c r="H39" i="14"/>
  <c r="C29" i="16" l="1"/>
  <c r="C27" i="11" l="1"/>
  <c r="C34" i="17"/>
  <c r="L19" i="10"/>
  <c r="Y19" i="10"/>
  <c r="C34" i="8"/>
  <c r="C31" i="8"/>
  <c r="R19" i="10"/>
  <c r="Q19" i="10"/>
  <c r="AA19" i="10"/>
  <c r="I19" i="10"/>
  <c r="V19" i="10"/>
  <c r="AI19" i="10"/>
  <c r="W19" i="10"/>
  <c r="K19" i="10"/>
  <c r="AE19" i="10"/>
  <c r="S19" i="10"/>
  <c r="X19" i="10"/>
  <c r="AG19" i="10"/>
  <c r="AC19" i="10"/>
  <c r="AF19" i="10"/>
  <c r="AB19" i="10"/>
  <c r="AH19" i="10"/>
  <c r="AD19" i="10"/>
  <c r="U19" i="10"/>
  <c r="H19" i="10"/>
  <c r="J19" i="10"/>
  <c r="Z19" i="10"/>
  <c r="M19" i="10"/>
  <c r="N19" i="10"/>
  <c r="P19" i="10"/>
  <c r="T19" i="10"/>
  <c r="O19" i="10"/>
</calcChain>
</file>

<file path=xl/sharedStrings.xml><?xml version="1.0" encoding="utf-8"?>
<sst xmlns="http://schemas.openxmlformats.org/spreadsheetml/2006/main" count="659" uniqueCount="269">
  <si>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</si>
  <si>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</si>
  <si>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</si>
  <si>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</si>
  <si>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</si>
  <si>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</si>
  <si>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</si>
  <si>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</si>
  <si>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</si>
  <si>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</si>
  <si>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</si>
  <si>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</si>
  <si>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</si>
  <si>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</si>
  <si>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</si>
  <si>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</si>
  <si>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</si>
  <si>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</si>
  <si>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</si>
  <si>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</si>
  <si>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</si>
  <si>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</si>
  <si>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</si>
  <si>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</si>
  <si>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</si>
  <si>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</si>
  <si>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</si>
  <si>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</si>
  <si>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</si>
  <si>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</si>
  <si>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</si>
  <si>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</si>
  <si>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</si>
  <si>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</si>
  <si>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</si>
  <si>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</si>
  <si>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</si>
  <si>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</si>
  <si>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</si>
  <si>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</si>
  <si>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PERMANENTE</t>
  </si>
  <si>
    <t>INVESTIMENTOS</t>
  </si>
  <si>
    <t>Participações em Controladas</t>
  </si>
  <si>
    <t>Outros Investimentos</t>
  </si>
  <si>
    <t>IMOBILIZADO DE USO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</si>
  <si>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</si>
  <si>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</si>
  <si>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</si>
  <si>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</si>
  <si>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</si>
  <si>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</si>
  <si>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</si>
  <si>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BALANÇO PATRIMONIAL CONSOLIDADO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</si>
  <si>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</si>
  <si>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</si>
  <si>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</si>
  <si>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</si>
  <si>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</si>
  <si>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</si>
  <si>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</si>
  <si>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</si>
  <si>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Letras Imobiliárias, Hipotecárias, de Crédito e Similares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</si>
  <si>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</si>
  <si>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</si>
  <si>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</si>
  <si>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</si>
  <si>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</si>
  <si>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</si>
  <si>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</si>
  <si>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</si>
  <si>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</si>
  <si>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</si>
  <si>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</si>
  <si>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</si>
  <si>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</si>
  <si>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</si>
  <si>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</si>
  <si>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</si>
  <si>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Dívidas Subordinadas</t>
  </si>
  <si>
    <t>Diversas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</si>
  <si>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</si>
  <si>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</si>
  <si>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</si>
  <si>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</si>
  <si>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</si>
  <si>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</si>
  <si>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</si>
  <si>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</si>
  <si>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</si>
  <si>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</si>
  <si>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</si>
  <si>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</si>
  <si>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</si>
  <si>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</si>
  <si>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</si>
  <si>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</si>
  <si>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</si>
  <si>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</si>
  <si>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</si>
  <si>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</si>
  <si>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</si>
  <si>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</si>
  <si>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</si>
  <si>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</si>
  <si>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</si>
  <si>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</si>
  <si>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</si>
  <si>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</si>
  <si>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</si>
  <si>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</si>
  <si>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</si>
  <si>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</si>
  <si>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</si>
  <si>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</si>
  <si>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</si>
  <si>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</si>
  <si>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</si>
  <si>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</si>
  <si>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</si>
  <si>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</si>
  <si>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</si>
  <si>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</si>
  <si>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</si>
  <si>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</si>
  <si>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</si>
  <si>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</si>
  <si>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</si>
  <si>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</si>
  <si>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</si>
  <si>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</si>
  <si>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</si>
  <si>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>DEMONSTRAÇÃO DO RESULTADO CONSOLIDADO</t>
  </si>
  <si>
    <t xml:space="preserve"> </t>
  </si>
  <si>
    <t>ri@grupopan.com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</si>
  <si>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</si>
  <si>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</si>
  <si>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</si>
  <si>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</si>
  <si>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</si>
  <si>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</si>
  <si>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</si>
  <si>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</si>
  <si>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</si>
  <si>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</si>
  <si>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</si>
  <si>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</si>
  <si>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</si>
  <si>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</si>
  <si>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</si>
  <si>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</si>
  <si>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</si>
  <si>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</si>
  <si>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</si>
  <si>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</si>
  <si>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</si>
  <si>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</si>
  <si>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</si>
  <si>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</si>
  <si>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</si>
  <si>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</si>
  <si>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</si>
  <si>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</si>
  <si>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</si>
  <si>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</si>
  <si>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</si>
  <si>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</si>
  <si>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</si>
  <si>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</si>
  <si>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</si>
  <si>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</si>
  <si>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</si>
  <si>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</si>
  <si>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</si>
  <si>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</si>
  <si>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</si>
  <si>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</si>
  <si>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</si>
  <si>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</si>
  <si>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</si>
  <si>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</si>
  <si>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</si>
  <si>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</si>
  <si>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</si>
  <si>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</si>
  <si>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</si>
  <si>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</si>
  <si>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</si>
  <si>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</si>
  <si>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</si>
  <si>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</si>
  <si>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</si>
  <si>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</si>
  <si>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</si>
  <si>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Crédito Direto ao Consumidor (Financiamento de Veículos)</t>
  </si>
  <si>
    <t xml:space="preserve">Crédito Pessoal </t>
  </si>
  <si>
    <t>Financiamento a titulares de cartões de crédito</t>
  </si>
  <si>
    <t xml:space="preserve">Arrendamento Mercantil </t>
  </si>
  <si>
    <t>Consignado</t>
  </si>
  <si>
    <t>Empresas</t>
  </si>
  <si>
    <t>Imobiliário</t>
  </si>
  <si>
    <t xml:space="preserve">Renegociações </t>
  </si>
  <si>
    <t>Valores a Receber com Características de Crédito</t>
  </si>
  <si>
    <t>Créditos Vinculados à Cessão</t>
  </si>
  <si>
    <t>Avais e Fianças</t>
  </si>
  <si>
    <t xml:space="preserve">Outros </t>
  </si>
  <si>
    <t>Carteira de Crédito Cedida com Coobrigação</t>
  </si>
  <si>
    <t>Títulos de renda fixa</t>
  </si>
  <si>
    <t>Aplicações interfinanceiras de liquidez</t>
  </si>
  <si>
    <t>Títulos de Renda Variável</t>
  </si>
  <si>
    <t>Crédito direto ao consumidor</t>
  </si>
  <si>
    <t>Lucros nas cessões de crédito</t>
  </si>
  <si>
    <t>Empréstimos em consignação</t>
  </si>
  <si>
    <t>Financiamento à exportação</t>
  </si>
  <si>
    <t>Cartão de crédito</t>
  </si>
  <si>
    <t>Capital de giro</t>
  </si>
  <si>
    <t>Recuperação de créditos baixados como prejuízos</t>
  </si>
  <si>
    <t>Crédito pessoal</t>
  </si>
  <si>
    <t>Renegociações</t>
  </si>
  <si>
    <t>Habitacionais</t>
  </si>
  <si>
    <t>Rendas de empreendimentos imobiliários</t>
  </si>
  <si>
    <t>Rendas de empréstimos com garantia imobiliária</t>
  </si>
  <si>
    <t>Arrendamento mercantil, líquido de despesas</t>
  </si>
  <si>
    <t>Conta garantida</t>
  </si>
  <si>
    <t>Carteira BS (Séries 95-96 e avulsos)</t>
  </si>
  <si>
    <t>Rendas de financiamentos habitacionais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</si>
  <si>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</si>
  <si>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</si>
  <si>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</si>
  <si>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</si>
  <si>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</si>
  <si>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</si>
  <si>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</si>
  <si>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</si>
  <si>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</si>
  <si>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</si>
  <si>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</si>
  <si>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</si>
  <si>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</si>
  <si>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OUTRAS DESPESAS ADMINISTRATIVAS</t>
  </si>
  <si>
    <t>OUTRAS RECEITAS OPERACIONAIS</t>
  </si>
  <si>
    <t>DESPESAS DE PESSOAL</t>
  </si>
  <si>
    <t>OUTRAS DESPESAS OPERACIONAIS</t>
  </si>
  <si>
    <r>
      <t>Diferenciais a receber de “</t>
    </r>
    <r>
      <rPr>
        <i/>
        <sz val="10"/>
        <rFont val="Calibri"/>
        <family val="2"/>
        <scheme val="minor"/>
      </rPr>
      <t>NDF”</t>
    </r>
  </si>
  <si>
    <t>RESULTADO COM TÍTULOS E VALORES MOBILIÁRIOS</t>
  </si>
  <si>
    <t>RENDAS DE OPERAÇÕES DE CRÉDITO E ARRENDAMENTO MERCANTIL</t>
  </si>
  <si>
    <t>DESPESAS DE DEPÓSITOS, CAPTAÇÕES NO MERCADO ABERTO, RECURSOS DE EMISSÃO DE TÍTULOS E DÍVIDAS SUBORDINADAS</t>
  </si>
  <si>
    <t>Encargos sobre obrigação por venda de direitos creditórios de arrendamento mercantil</t>
  </si>
  <si>
    <t>TÍTULOS E VALORES MOBILIÁRIOS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</si>
  <si>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</si>
  <si>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</si>
  <si>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</si>
  <si>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</si>
  <si>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</si>
  <si>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r>
      <t>Non-Deliverable Forward</t>
    </r>
    <r>
      <rPr>
        <sz val="8"/>
        <color theme="1"/>
        <rFont val="Arial"/>
        <family val="2"/>
      </rPr>
      <t xml:space="preserve"> - NDF</t>
    </r>
  </si>
  <si>
    <t>Opções</t>
  </si>
  <si>
    <t>Venda a Termo a Receber</t>
  </si>
  <si>
    <t>Compras a Termo a Receber</t>
  </si>
  <si>
    <t>Ajuste a valor de mercado - Carteira varejo</t>
  </si>
  <si>
    <t>Resultado de equivalência patrimonial</t>
  </si>
  <si>
    <t>Certificado de Recebíveis Imobiliários - CRI</t>
  </si>
  <si>
    <t>3°T</t>
  </si>
  <si>
    <t>JUROS SOBRE O CAPITAL PRÓPRIO</t>
  </si>
  <si>
    <t>check</t>
  </si>
  <si>
    <t>Resultado de operação de câmbio</t>
  </si>
  <si>
    <t>Check</t>
  </si>
  <si>
    <t xml:space="preserve">Resultado das aplicações compulsórias </t>
  </si>
  <si>
    <t>DF</t>
  </si>
  <si>
    <t>ATIVO CIRCULANTE E REALIZÁVEL A LONGO PRAZO</t>
  </si>
  <si>
    <t>PASSIVO CIRCULANTE E EXIGÍVEL A LONGO PRAZO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</si>
</sst>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27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8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</cellStyleXfs>
  <cellXfs count="222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0" fontId="2" fillId="2" borderId="1" xfId="0" applyFont="1" applyFill="1" applyBorder="1" applyAlignment="1">
      <alignment horizontal="center" vertical="center"/>
    </xf>
    <xf numFmtId="166" fontId="10" fillId="0" borderId="0" xfId="1" applyNumberFormat="1" applyFont="1"/>
    <xf numFmtId="166" fontId="10" fillId="0" borderId="0" xfId="4" applyNumberFormat="1" applyFont="1" applyFill="1" applyProtection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166" fontId="10" fillId="0" borderId="0" xfId="4" applyNumberFormat="1" applyFont="1"/>
    <xf numFmtId="164" fontId="11" fillId="0" borderId="0" xfId="1" applyNumberFormat="1" applyFont="1" applyBorder="1"/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167" fontId="10" fillId="0" borderId="0" xfId="3" applyNumberFormat="1" applyFont="1" applyFill="1" applyAlignment="1" applyProtection="1">
      <alignment horizontal="left"/>
    </xf>
    <xf numFmtId="0" fontId="11" fillId="0" borderId="0" xfId="1" applyFont="1"/>
    <xf numFmtId="166" fontId="1" fillId="0" borderId="0" xfId="4" applyNumberFormat="1" applyFont="1"/>
    <xf numFmtId="0" fontId="11" fillId="0" borderId="0" xfId="1" applyFont="1" applyBorder="1"/>
    <xf numFmtId="0" fontId="10" fillId="0" borderId="0" xfId="1" applyFont="1" applyFill="1"/>
    <xf numFmtId="164" fontId="10" fillId="0" borderId="0" xfId="3" applyNumberFormat="1" applyFont="1" applyFill="1" applyProtection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0" fontId="11" fillId="0" borderId="0" xfId="6" applyFont="1"/>
    <xf numFmtId="0" fontId="11" fillId="0" borderId="0" xfId="6" applyFont="1" applyBorder="1"/>
    <xf numFmtId="0" fontId="13" fillId="0" borderId="0" xfId="2" applyFont="1" applyFill="1" applyAlignment="1" applyProtection="1">
      <alignment horizontal="right"/>
    </xf>
    <xf numFmtId="0" fontId="11" fillId="0" borderId="0" xfId="3" applyNumberFormat="1" applyFont="1" applyFill="1" applyAlignment="1" applyProtection="1">
      <alignment horizontal="left"/>
    </xf>
    <xf numFmtId="166" fontId="11" fillId="0" borderId="0" xfId="4" applyNumberFormat="1" applyFont="1" applyFill="1" applyAlignment="1" applyProtection="1">
      <alignment horizontal="lef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167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4" fontId="11" fillId="0" borderId="0" xfId="3" applyNumberFormat="1" applyFont="1" applyFill="1" applyBorder="1" applyAlignment="1" applyProtection="1"/>
    <xf numFmtId="168" fontId="10" fillId="0" borderId="0" xfId="5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168" fontId="10" fillId="0" borderId="0" xfId="5" applyNumberFormat="1" applyFont="1" applyFill="1" applyAlignment="1" applyProtection="1">
      <alignment horizontal="right"/>
    </xf>
    <xf numFmtId="168" fontId="10" fillId="0" borderId="0" xfId="5" applyNumberFormat="1" applyFont="1"/>
    <xf numFmtId="164" fontId="10" fillId="0" borderId="0" xfId="6" applyNumberFormat="1" applyFont="1"/>
    <xf numFmtId="166" fontId="14" fillId="0" borderId="0" xfId="4" applyNumberFormat="1" applyFont="1" applyFill="1" applyAlignment="1" applyProtection="1">
      <alignment horizontal="left"/>
    </xf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center"/>
    </xf>
    <xf numFmtId="168" fontId="10" fillId="0" borderId="0" xfId="6" applyNumberFormat="1" applyFont="1"/>
    <xf numFmtId="168" fontId="10" fillId="0" borderId="0" xfId="3" applyNumberFormat="1" applyFont="1" applyFill="1" applyAlignment="1" applyProtection="1">
      <alignment horizontal="left"/>
    </xf>
    <xf numFmtId="164" fontId="10" fillId="0" borderId="0" xfId="1" applyNumberFormat="1" applyFont="1"/>
    <xf numFmtId="0" fontId="10" fillId="0" borderId="0" xfId="6" applyFont="1" applyAlignment="1">
      <alignment horizontal="right"/>
    </xf>
    <xf numFmtId="0" fontId="10" fillId="0" borderId="0" xfId="1" applyFont="1" applyAlignment="1">
      <alignment horizontal="left"/>
    </xf>
    <xf numFmtId="168" fontId="11" fillId="0" borderId="0" xfId="5" applyNumberFormat="1" applyFont="1" applyFill="1" applyBorder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5" fillId="0" borderId="0" xfId="1" applyFont="1" applyBorder="1"/>
    <xf numFmtId="0" fontId="17" fillId="0" borderId="0" xfId="1" applyFont="1"/>
    <xf numFmtId="0" fontId="17" fillId="0" borderId="0" xfId="1" applyFont="1" applyBorder="1"/>
    <xf numFmtId="0" fontId="18" fillId="0" borderId="0" xfId="1" applyFont="1"/>
    <xf numFmtId="0" fontId="16" fillId="0" borderId="0" xfId="0" applyFont="1"/>
    <xf numFmtId="0" fontId="19" fillId="0" borderId="0" xfId="1" applyFont="1"/>
    <xf numFmtId="0" fontId="19" fillId="0" borderId="0" xfId="1" applyFont="1" applyBorder="1"/>
    <xf numFmtId="0" fontId="16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164" fontId="11" fillId="0" borderId="0" xfId="1" applyNumberFormat="1" applyFont="1"/>
    <xf numFmtId="166" fontId="10" fillId="0" borderId="0" xfId="1" applyNumberFormat="1" applyFont="1" applyFill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3" fontId="10" fillId="0" borderId="0" xfId="1" applyNumberFormat="1" applyFont="1"/>
    <xf numFmtId="164" fontId="11" fillId="0" borderId="0" xfId="1" applyNumberFormat="1" applyFont="1" applyFill="1" applyBorder="1"/>
    <xf numFmtId="164" fontId="10" fillId="0" borderId="0" xfId="1" applyNumberFormat="1" applyFont="1" applyFill="1"/>
    <xf numFmtId="164" fontId="11" fillId="0" borderId="0" xfId="6" applyNumberFormat="1" applyFont="1" applyFill="1" applyBorder="1"/>
    <xf numFmtId="164" fontId="10" fillId="0" borderId="0" xfId="6" applyNumberFormat="1" applyFont="1" applyFill="1"/>
    <xf numFmtId="164" fontId="10" fillId="0" borderId="0" xfId="6" applyNumberFormat="1" applyFont="1" applyAlignment="1">
      <alignment horizontal="right"/>
    </xf>
    <xf numFmtId="168" fontId="1" fillId="0" borderId="0" xfId="0" applyNumberFormat="1" applyFont="1" applyAlignment="1">
      <alignment vertical="center"/>
    </xf>
    <xf numFmtId="168" fontId="3" fillId="0" borderId="0" xfId="5" applyNumberFormat="1" applyFont="1" applyFill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0" fontId="10" fillId="0" borderId="0" xfId="6" applyFont="1" applyFill="1" applyAlignment="1">
      <alignment horizontal="right"/>
    </xf>
    <xf numFmtId="43" fontId="10" fillId="0" borderId="0" xfId="5" applyFont="1" applyFill="1" applyAlignment="1" applyProtection="1">
      <alignment horizontal="left"/>
    </xf>
    <xf numFmtId="168" fontId="1" fillId="0" borderId="0" xfId="0" applyNumberFormat="1" applyFont="1" applyFill="1" applyAlignment="1">
      <alignment vertical="center"/>
    </xf>
    <xf numFmtId="168" fontId="3" fillId="0" borderId="0" xfId="0" applyNumberFormat="1" applyFont="1" applyAlignment="1">
      <alignment vertical="center"/>
    </xf>
    <xf numFmtId="168" fontId="3" fillId="0" borderId="0" xfId="0" applyNumberFormat="1" applyFont="1" applyFill="1" applyAlignment="1">
      <alignment vertical="center"/>
    </xf>
    <xf numFmtId="164" fontId="10" fillId="0" borderId="0" xfId="1" applyNumberFormat="1" applyFont="1" applyAlignment="1">
      <alignment horizontal="left"/>
    </xf>
    <xf numFmtId="168" fontId="1" fillId="3" borderId="0" xfId="0" applyNumberFormat="1" applyFont="1" applyFill="1" applyAlignment="1">
      <alignment vertical="center"/>
    </xf>
    <xf numFmtId="0" fontId="10" fillId="3" borderId="0" xfId="1" applyFont="1" applyFill="1"/>
    <xf numFmtId="0" fontId="10" fillId="3" borderId="0" xfId="1" applyFont="1" applyFill="1" applyAlignment="1">
      <alignment horizontal="left"/>
    </xf>
    <xf numFmtId="0" fontId="10" fillId="3" borderId="0" xfId="3" applyFont="1" applyFill="1" applyProtection="1"/>
    <xf numFmtId="164" fontId="10" fillId="3" borderId="0" xfId="3" applyNumberFormat="1" applyFont="1" applyFill="1" applyProtection="1"/>
    <xf numFmtId="0" fontId="10" fillId="3" borderId="0" xfId="6" applyFont="1" applyFill="1" applyAlignment="1">
      <alignment horizontal="left"/>
    </xf>
    <xf numFmtId="164" fontId="10" fillId="3" borderId="0" xfId="6" applyNumberFormat="1" applyFont="1" applyFill="1" applyAlignment="1">
      <alignment horizontal="right"/>
    </xf>
    <xf numFmtId="0" fontId="10" fillId="3" borderId="0" xfId="6" applyFont="1" applyFill="1"/>
    <xf numFmtId="164" fontId="10" fillId="3" borderId="0" xfId="6" applyNumberFormat="1" applyFont="1" applyFill="1"/>
    <xf numFmtId="168" fontId="10" fillId="3" borderId="0" xfId="6" applyNumberFormat="1" applyFont="1" applyFill="1"/>
    <xf numFmtId="41" fontId="10" fillId="0" borderId="0" xfId="1" applyNumberFormat="1" applyFont="1"/>
    <xf numFmtId="3" fontId="22" fillId="0" borderId="0" xfId="3" applyNumberFormat="1" applyFont="1" applyFill="1" applyProtection="1"/>
    <xf numFmtId="3" fontId="22" fillId="0" borderId="0" xfId="0" applyNumberFormat="1" applyFont="1"/>
    <xf numFmtId="166" fontId="10" fillId="0" borderId="0" xfId="4" applyNumberFormat="1" applyFont="1" applyFill="1"/>
    <xf numFmtId="168" fontId="23" fillId="0" borderId="0" xfId="3" applyNumberFormat="1" applyFont="1" applyFill="1" applyAlignment="1" applyProtection="1">
      <alignment vertical="center"/>
    </xf>
    <xf numFmtId="166" fontId="21" fillId="0" borderId="0" xfId="0" applyNumberFormat="1" applyFont="1" applyAlignment="1">
      <alignment horizontal="left"/>
    </xf>
    <xf numFmtId="41" fontId="10" fillId="0" borderId="0" xfId="3" applyNumberFormat="1" applyFont="1" applyFill="1" applyProtection="1"/>
    <xf numFmtId="41" fontId="10" fillId="0" borderId="0" xfId="6" applyNumberFormat="1" applyFont="1" applyAlignment="1">
      <alignment horizontal="right"/>
    </xf>
    <xf numFmtId="41" fontId="10" fillId="0" borderId="0" xfId="6" applyNumberFormat="1" applyFont="1"/>
    <xf numFmtId="41" fontId="10" fillId="0" borderId="0" xfId="6" applyNumberFormat="1" applyFont="1" applyFill="1" applyAlignment="1">
      <alignment horizontal="right"/>
    </xf>
    <xf numFmtId="164" fontId="10" fillId="0" borderId="0" xfId="6" applyNumberFormat="1" applyFont="1" applyAlignment="1">
      <alignment horizontal="right" vertical="top"/>
    </xf>
    <xf numFmtId="41" fontId="10" fillId="0" borderId="0" xfId="6" applyNumberFormat="1" applyFont="1" applyAlignment="1">
      <alignment horizontal="right" vertical="top"/>
    </xf>
    <xf numFmtId="41" fontId="10" fillId="0" borderId="0" xfId="6" applyNumberFormat="1" applyFont="1" applyFill="1"/>
    <xf numFmtId="0" fontId="10" fillId="0" borderId="0" xfId="1" applyNumberFormat="1" applyFont="1"/>
    <xf numFmtId="168" fontId="0" fillId="0" borderId="0" xfId="0" applyNumberFormat="1"/>
    <xf numFmtId="168" fontId="11" fillId="0" borderId="0" xfId="5" applyNumberFormat="1" applyFont="1" applyFill="1" applyAlignment="1" applyProtection="1">
      <alignment horizontal="left" vertical="center"/>
    </xf>
    <xf numFmtId="166" fontId="10" fillId="0" borderId="0" xfId="6" applyNumberFormat="1" applyFont="1" applyFill="1" applyBorder="1" applyAlignment="1" applyProtection="1">
      <alignment horizontal="left"/>
    </xf>
    <xf numFmtId="168" fontId="1" fillId="0" borderId="0" xfId="3" applyNumberFormat="1" applyFont="1" applyFill="1" applyAlignment="1" applyProtection="1">
      <alignment vertical="center"/>
    </xf>
    <xf numFmtId="41" fontId="10" fillId="0" borderId="0" xfId="1" applyNumberFormat="1" applyFont="1"/>
    <xf numFmtId="41" fontId="10" fillId="3" borderId="0" xfId="3" applyNumberFormat="1" applyFont="1" applyFill="1" applyProtection="1"/>
    <xf numFmtId="41" fontId="10" fillId="3" borderId="0" xfId="6" applyNumberFormat="1" applyFont="1" applyFill="1" applyAlignment="1">
      <alignment horizontal="right"/>
    </xf>
    <xf numFmtId="3" fontId="10" fillId="0" borderId="0" xfId="0" applyNumberFormat="1" applyFont="1" applyFill="1" applyBorder="1" applyAlignment="1" applyProtection="1"/>
    <xf numFmtId="3" fontId="10" fillId="0" borderId="0" xfId="1" applyNumberFormat="1" applyFont="1" applyFill="1" applyBorder="1" applyAlignment="1" applyProtection="1"/>
    <xf numFmtId="166" fontId="21" fillId="0" borderId="0" xfId="0" applyNumberFormat="1" applyFont="1" applyFill="1" applyAlignment="1">
      <alignment horizontal="left"/>
    </xf>
    <xf numFmtId="0" fontId="1" fillId="0" borderId="0" xfId="0" applyFont="1" applyFill="1" applyBorder="1" applyAlignment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4" fontId="10" fillId="0" borderId="0" xfId="1" applyNumberFormat="1" applyFont="1"/>
    <xf numFmtId="3" fontId="10" fillId="0" borderId="0" xfId="6" applyNumberFormat="1" applyFont="1"/>
    <xf numFmtId="166" fontId="10" fillId="3" borderId="0" xfId="6" applyNumberFormat="1" applyFont="1" applyFill="1" applyAlignment="1" applyProtection="1">
      <alignment horizontal="left"/>
    </xf>
    <xf numFmtId="0" fontId="1" fillId="4" borderId="0" xfId="0" applyFont="1" applyFill="1" applyAlignment="1">
      <alignment vertical="center"/>
    </xf>
    <xf numFmtId="168" fontId="1" fillId="4" borderId="0" xfId="5" applyNumberFormat="1" applyFont="1" applyFill="1" applyAlignment="1">
      <alignment vertical="center"/>
    </xf>
    <xf numFmtId="0" fontId="10" fillId="4" borderId="0" xfId="1" applyFont="1" applyFill="1"/>
    <xf numFmtId="41" fontId="10" fillId="4" borderId="0" xfId="1" applyNumberFormat="1" applyFont="1" applyFill="1"/>
    <xf numFmtId="164" fontId="10" fillId="4" borderId="0" xfId="1" applyNumberFormat="1" applyFont="1" applyFill="1"/>
    <xf numFmtId="168" fontId="10" fillId="0" borderId="0" xfId="5" applyNumberFormat="1" applyFont="1" applyFill="1" applyAlignment="1">
      <alignment vertical="center"/>
    </xf>
    <xf numFmtId="166" fontId="26" fillId="0" borderId="0" xfId="4" applyNumberFormat="1" applyFont="1" applyFill="1" applyAlignment="1" applyProtection="1">
      <alignment horizontal="left"/>
    </xf>
    <xf numFmtId="0" fontId="26" fillId="0" borderId="0" xfId="1" applyFont="1"/>
    <xf numFmtId="166" fontId="26" fillId="0" borderId="0" xfId="1" applyNumberFormat="1" applyFont="1"/>
    <xf numFmtId="164" fontId="26" fillId="0" borderId="0" xfId="1" applyNumberFormat="1" applyFont="1" applyAlignment="1">
      <alignment horizontal="left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164" fontId="3" fillId="0" borderId="0" xfId="5" applyNumberFormat="1" applyFont="1" applyFill="1" applyAlignment="1">
      <alignment vertical="center"/>
    </xf>
    <xf numFmtId="164" fontId="1" fillId="0" borderId="0" xfId="0" applyNumberFormat="1" applyFont="1" applyFill="1" applyAlignment="1">
      <alignment vertical="center"/>
    </xf>
    <xf numFmtId="164" fontId="1" fillId="0" borderId="0" xfId="5" applyNumberFormat="1" applyFont="1" applyFill="1" applyAlignment="1">
      <alignment vertical="center"/>
    </xf>
    <xf numFmtId="166" fontId="1" fillId="0" borderId="0" xfId="5" applyNumberFormat="1" applyFont="1" applyFill="1" applyAlignment="1">
      <alignment vertical="center"/>
    </xf>
    <xf numFmtId="164" fontId="3" fillId="0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 wrapText="1"/>
    </xf>
    <xf numFmtId="3" fontId="11" fillId="0" borderId="0" xfId="3" applyNumberFormat="1" applyFont="1" applyFill="1" applyAlignment="1" applyProtection="1">
      <alignment horizontal="center"/>
    </xf>
    <xf numFmtId="164" fontId="1" fillId="5" borderId="0" xfId="0" applyNumberFormat="1" applyFont="1" applyFill="1" applyAlignment="1">
      <alignment vertical="center"/>
    </xf>
    <xf numFmtId="164" fontId="1" fillId="0" borderId="0" xfId="0" applyNumberFormat="1" applyFont="1" applyAlignment="1">
      <alignment vertical="center"/>
    </xf>
    <xf numFmtId="166" fontId="10" fillId="6" borderId="0" xfId="4" applyNumberFormat="1" applyFont="1" applyFill="1" applyAlignment="1" applyProtection="1">
      <alignment horizontal="left"/>
    </xf>
    <xf numFmtId="0" fontId="1" fillId="6" borderId="0" xfId="0" applyFont="1" applyFill="1" applyAlignment="1">
      <alignment vertical="center"/>
    </xf>
    <xf numFmtId="166" fontId="1" fillId="6" borderId="0" xfId="0" applyNumberFormat="1" applyFont="1" applyFill="1" applyAlignment="1">
      <alignment vertical="center"/>
    </xf>
    <xf numFmtId="0" fontId="3" fillId="6" borderId="0" xfId="0" applyFont="1" applyFill="1" applyAlignment="1">
      <alignment vertical="center"/>
    </xf>
    <xf numFmtId="166" fontId="3" fillId="6" borderId="0" xfId="0" applyNumberFormat="1" applyFont="1" applyFill="1" applyAlignment="1">
      <alignment vertical="center"/>
    </xf>
    <xf numFmtId="0" fontId="10" fillId="6" borderId="0" xfId="3" applyNumberFormat="1" applyFont="1" applyFill="1" applyProtection="1"/>
    <xf numFmtId="43" fontId="10" fillId="6" borderId="0" xfId="5" applyFont="1" applyFill="1" applyProtection="1"/>
    <xf numFmtId="166" fontId="10" fillId="6" borderId="0" xfId="3" applyNumberFormat="1" applyFont="1" applyFill="1" applyAlignment="1" applyProtection="1">
      <alignment horizontal="left"/>
    </xf>
    <xf numFmtId="167" fontId="10" fillId="6" borderId="0" xfId="3" applyNumberFormat="1" applyFont="1" applyFill="1" applyAlignment="1" applyProtection="1">
      <alignment horizontal="left"/>
    </xf>
    <xf numFmtId="164" fontId="11" fillId="6" borderId="0" xfId="6" applyNumberFormat="1" applyFont="1" applyFill="1" applyBorder="1"/>
    <xf numFmtId="0" fontId="10" fillId="6" borderId="0" xfId="6" applyFont="1" applyFill="1"/>
    <xf numFmtId="164" fontId="10" fillId="6" borderId="0" xfId="6" applyNumberFormat="1" applyFont="1" applyFill="1" applyAlignment="1">
      <alignment horizontal="right"/>
    </xf>
    <xf numFmtId="0" fontId="10" fillId="6" borderId="0" xfId="6" applyFont="1" applyFill="1" applyAlignment="1">
      <alignment horizontal="right"/>
    </xf>
    <xf numFmtId="41" fontId="10" fillId="6" borderId="0" xfId="6" applyNumberFormat="1" applyFont="1" applyFill="1" applyAlignment="1">
      <alignment horizontal="right"/>
    </xf>
    <xf numFmtId="41" fontId="10" fillId="6" borderId="0" xfId="6" applyNumberFormat="1" applyFont="1" applyFill="1"/>
    <xf numFmtId="166" fontId="10" fillId="6" borderId="0" xfId="6" applyNumberFormat="1" applyFont="1" applyFill="1"/>
    <xf numFmtId="168" fontId="1" fillId="6" borderId="0" xfId="5" applyNumberFormat="1" applyFont="1" applyFill="1" applyAlignment="1">
      <alignment vertical="center"/>
    </xf>
    <xf numFmtId="168" fontId="11" fillId="6" borderId="0" xfId="5" applyNumberFormat="1" applyFont="1" applyFill="1" applyAlignment="1" applyProtection="1">
      <alignment horizontal="left" vertical="center"/>
    </xf>
    <xf numFmtId="168" fontId="11" fillId="6" borderId="0" xfId="5" applyNumberFormat="1" applyFont="1" applyFill="1" applyAlignment="1" applyProtection="1">
      <alignment horizontal="left"/>
    </xf>
    <xf numFmtId="168" fontId="1" fillId="6" borderId="0" xfId="0" applyNumberFormat="1" applyFont="1" applyFill="1" applyAlignment="1">
      <alignment vertical="center"/>
    </xf>
    <xf numFmtId="168" fontId="10" fillId="6" borderId="0" xfId="6" applyNumberFormat="1" applyFont="1" applyFill="1"/>
    <xf numFmtId="168" fontId="10" fillId="6" borderId="0" xfId="3" applyNumberFormat="1" applyFont="1" applyFill="1" applyAlignment="1" applyProtection="1">
      <alignment horizontal="left"/>
    </xf>
    <xf numFmtId="43" fontId="10" fillId="6" borderId="0" xfId="5" applyFont="1" applyFill="1"/>
    <xf numFmtId="168" fontId="25" fillId="6" borderId="0" xfId="0" applyNumberFormat="1" applyFont="1" applyFill="1" applyAlignment="1"/>
    <xf numFmtId="3" fontId="10" fillId="6" borderId="0" xfId="6" applyNumberFormat="1" applyFont="1" applyFill="1"/>
    <xf numFmtId="168" fontId="24" fillId="6" borderId="0" xfId="0" applyNumberFormat="1" applyFont="1" applyFill="1" applyAlignment="1">
      <alignment vertical="center"/>
    </xf>
    <xf numFmtId="164" fontId="11" fillId="6" borderId="0" xfId="3" applyNumberFormat="1" applyFont="1" applyFill="1" applyBorder="1" applyAlignment="1" applyProtection="1"/>
    <xf numFmtId="164" fontId="10" fillId="6" borderId="0" xfId="6" applyNumberFormat="1" applyFont="1" applyFill="1"/>
    <xf numFmtId="166" fontId="11" fillId="0" borderId="0" xfId="3" applyNumberFormat="1" applyFont="1" applyFill="1" applyAlignment="1" applyProtection="1">
      <alignment horizontal="centerContinuous"/>
    </xf>
    <xf numFmtId="3" fontId="1" fillId="0" borderId="0" xfId="5" applyNumberFormat="1" applyFont="1" applyFill="1" applyAlignment="1">
      <alignment vertical="center"/>
    </xf>
    <xf numFmtId="168" fontId="0" fillId="0" borderId="0" xfId="0" applyNumberFormat="1" applyFill="1"/>
    <xf numFmtId="0" fontId="2" fillId="2" borderId="1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center"/>
    </xf>
    <xf numFmtId="0" fontId="2" fillId="2" borderId="2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0" fontId="2" fillId="2" borderId="3" xfId="3" applyNumberFormat="1" applyFont="1" applyFill="1" applyBorder="1" applyAlignment="1" applyProtection="1">
      <alignment horizont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2" xfId="3" applyFont="1" applyFill="1" applyBorder="1" applyAlignment="1" applyProtection="1">
      <alignment horizontal="center" wrapText="1"/>
    </xf>
  </cellXfs>
  <cellStyles count="8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Separador de milhares 17" xfId="7" xr:uid="{00000000-0005-0000-0000-000005000000}"/>
    <cellStyle name="Vírgula" xfId="5" builtinId="3"/>
    <cellStyle name="Vírgula 2" xfId="4" xr:uid="{00000000-0005-0000-0000-000007000000}"/>
  </cellStyles>
  <dxfs count="0"/>
  <tableStyles count="0" defaultTableStyle="TableStyleMedium2" defaultPivotStyle="PivotStyleLight16"/>
  <colors>
    <mruColors>
      <color rgb="FF66CCFF"/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Resultado T&#237;tulos Valores Mob.'!A1"/><Relationship Id="rId13" Type="http://schemas.openxmlformats.org/officeDocument/2006/relationships/hyperlink" Target="#'Outras Despesas Operacionais'!A1"/><Relationship Id="rId3" Type="http://schemas.openxmlformats.org/officeDocument/2006/relationships/hyperlink" Target="#'Balan&#231;o Patrimonial'!A1"/><Relationship Id="rId7" Type="http://schemas.openxmlformats.org/officeDocument/2006/relationships/hyperlink" Target="#'Rendas Op. Cr&#233;d. e Arrend. Merc'!A1"/><Relationship Id="rId12" Type="http://schemas.openxmlformats.org/officeDocument/2006/relationships/hyperlink" Target="#'Outras Receitas Operacionais'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hyperlink" Target="#'Demonstra&#231;&#227;o do Resultado'!A1"/><Relationship Id="rId11" Type="http://schemas.openxmlformats.org/officeDocument/2006/relationships/hyperlink" Target="#'Despesas Administrativas'!A1"/><Relationship Id="rId5" Type="http://schemas.openxmlformats.org/officeDocument/2006/relationships/hyperlink" Target="#'Opera&#231;&#245;es de Cr&#233;dito'!A1"/><Relationship Id="rId10" Type="http://schemas.openxmlformats.org/officeDocument/2006/relationships/hyperlink" Target="#'Despesas de Pessoal'!A1"/><Relationship Id="rId4" Type="http://schemas.openxmlformats.org/officeDocument/2006/relationships/hyperlink" Target="#'T&#237;tulos Valores Mobili&#225;rios'!A1"/><Relationship Id="rId9" Type="http://schemas.openxmlformats.org/officeDocument/2006/relationships/hyperlink" Target="#'Despesas de depositos- capta&#231;ao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0</xdr:col>
      <xdr:colOff>962148</xdr:colOff>
      <xdr:row>19</xdr:row>
      <xdr:rowOff>202888</xdr:rowOff>
    </xdr:from>
    <xdr:to>
      <xdr:col>4</xdr:col>
      <xdr:colOff>163044</xdr:colOff>
      <xdr:row>20</xdr:row>
      <xdr:rowOff>208181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962148" y="4730064"/>
          <a:ext cx="2764367" cy="2294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Em caso de dúvidas, envie um e-mail para:  </a:t>
          </a:r>
          <a:endParaRPr lang="pt-BR" sz="1100" u="sng"/>
        </a:p>
      </xdr:txBody>
    </xdr:sp>
    <xdr:clientData/>
  </xdr:twoCellAnchor>
  <xdr:oneCellAnchor>
    <xdr:from>
      <xdr:col>1</xdr:col>
      <xdr:colOff>430771</xdr:colOff>
      <xdr:row>5</xdr:row>
      <xdr:rowOff>85561</xdr:rowOff>
    </xdr:from>
    <xdr:ext cx="1584000" cy="311496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478521" y="1211243"/>
          <a:ext cx="1584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+mn-lt"/>
              <a:ea typeface="+mn-ea"/>
              <a:cs typeface="+mn-cs"/>
            </a:rPr>
            <a:t>Contas do Balanço</a:t>
          </a:r>
        </a:p>
      </xdr:txBody>
    </xdr:sp>
    <xdr:clientData/>
  </xdr:oneCellAnchor>
  <xdr:oneCellAnchor>
    <xdr:from>
      <xdr:col>6</xdr:col>
      <xdr:colOff>810547</xdr:colOff>
      <xdr:row>5</xdr:row>
      <xdr:rowOff>79375</xdr:rowOff>
    </xdr:from>
    <xdr:ext cx="1728000" cy="311496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6984479" y="1205057"/>
          <a:ext cx="1728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+mn-lt"/>
              <a:ea typeface="+mn-ea"/>
              <a:cs typeface="+mn-cs"/>
            </a:rPr>
            <a:t>Contas de 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3</xdr:col>
      <xdr:colOff>248726</xdr:colOff>
      <xdr:row>6</xdr:row>
      <xdr:rowOff>213446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64264"/>
          <a:ext cx="2520000" cy="0"/>
        </a:xfrm>
        <a:prstGeom prst="line">
          <a:avLst/>
        </a:prstGeom>
        <a:ln w="19050">
          <a:solidFill>
            <a:srgbClr val="FFC000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FFC000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665523</xdr:colOff>
      <xdr:row>4</xdr:row>
      <xdr:rowOff>8660</xdr:rowOff>
    </xdr:to>
    <xdr:grpSp>
      <xdr:nvGrpSpPr>
        <xdr:cNvPr id="7" name="Agrupar 6">
          <a:extLst>
            <a:ext uri="{FF2B5EF4-FFF2-40B4-BE49-F238E27FC236}">
              <a16:creationId xmlns:a16="http://schemas.microsoft.com/office/drawing/2014/main" id="{723D5B4A-B070-4D20-AF42-DD1CA774E242}"/>
            </a:ext>
          </a:extLst>
        </xdr:cNvPr>
        <xdr:cNvGrpSpPr/>
      </xdr:nvGrpSpPr>
      <xdr:grpSpPr>
        <a:xfrm>
          <a:off x="0" y="0"/>
          <a:ext cx="12295548" cy="923060"/>
          <a:chOff x="0" y="0"/>
          <a:chExt cx="12401610" cy="909205"/>
        </a:xfrm>
      </xdr:grpSpPr>
      <xdr:pic>
        <xdr:nvPicPr>
          <xdr:cNvPr id="2" name="Imagem 1">
            <a:extLst>
              <a:ext uri="{FF2B5EF4-FFF2-40B4-BE49-F238E27FC236}">
                <a16:creationId xmlns:a16="http://schemas.microsoft.com/office/drawing/2014/main" id="{592753A5-5D54-4A3A-A6DC-84DC98B16C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7253"/>
          <a:stretch/>
        </xdr:blipFill>
        <xdr:spPr>
          <a:xfrm>
            <a:off x="0" y="0"/>
            <a:ext cx="12401610" cy="895238"/>
          </a:xfrm>
          <a:prstGeom prst="rect">
            <a:avLst/>
          </a:prstGeom>
        </xdr:spPr>
      </xdr:pic>
      <xdr:pic>
        <xdr:nvPicPr>
          <xdr:cNvPr id="3" name="Imagem 2">
            <a:extLst>
              <a:ext uri="{FF2B5EF4-FFF2-40B4-BE49-F238E27FC236}">
                <a16:creationId xmlns:a16="http://schemas.microsoft.com/office/drawing/2014/main" id="{DFF86E6A-0D76-4B2D-9966-E8F068C528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009408" y="1"/>
            <a:ext cx="5074227" cy="909204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626053</xdr:colOff>
      <xdr:row>0</xdr:row>
      <xdr:rowOff>222635</xdr:rowOff>
    </xdr:from>
    <xdr:to>
      <xdr:col>9</xdr:col>
      <xdr:colOff>259773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319280" y="222635"/>
          <a:ext cx="3989243" cy="470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2400" b="1">
              <a:solidFill>
                <a:schemeClr val="bg1"/>
              </a:solidFill>
              <a:latin typeface="+mn-lt"/>
              <a:ea typeface="+mn-ea"/>
              <a:cs typeface="+mn-cs"/>
            </a:rPr>
            <a:t>Séries Históricas - 1T19</a:t>
          </a:r>
        </a:p>
      </xdr:txBody>
    </xdr:sp>
    <xdr:clientData/>
  </xdr:twoCellAnchor>
  <xdr:twoCellAnchor>
    <xdr:from>
      <xdr:col>1</xdr:col>
      <xdr:colOff>258912</xdr:colOff>
      <xdr:row>7</xdr:row>
      <xdr:rowOff>23911</xdr:rowOff>
    </xdr:from>
    <xdr:to>
      <xdr:col>2</xdr:col>
      <xdr:colOff>793332</xdr:colOff>
      <xdr:row>7</xdr:row>
      <xdr:rowOff>239911</xdr:rowOff>
    </xdr:to>
    <xdr:grpSp>
      <xdr:nvGrpSpPr>
        <xdr:cNvPr id="10" name="Agrupar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06662" y="1709836"/>
          <a:ext cx="1648845" cy="216000"/>
          <a:chOff x="1592409" y="1686456"/>
          <a:chExt cx="1651443" cy="216000"/>
        </a:xfrm>
      </xdr:grpSpPr>
      <xdr:sp macro="" textlink="">
        <xdr:nvSpPr>
          <xdr:cNvPr id="47" name="CaixaDeTexto 46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6"/>
            <a:ext cx="1548000" cy="21600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Balanço 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8</xdr:row>
      <xdr:rowOff>98069</xdr:rowOff>
    </xdr:from>
    <xdr:to>
      <xdr:col>3</xdr:col>
      <xdr:colOff>147208</xdr:colOff>
      <xdr:row>9</xdr:row>
      <xdr:rowOff>2342</xdr:rowOff>
    </xdr:to>
    <xdr:grpSp>
      <xdr:nvGrpSpPr>
        <xdr:cNvPr id="11" name="Agrupar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06662" y="2098319"/>
          <a:ext cx="2117146" cy="218598"/>
          <a:chOff x="1592409" y="2072342"/>
          <a:chExt cx="2295523" cy="216000"/>
        </a:xfrm>
      </xdr:grpSpPr>
      <xdr:sp macro="" textlink="">
        <xdr:nvSpPr>
          <xdr:cNvPr id="39" name="CaixaDeTexto 38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19208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Títulos e Valores 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9</xdr:row>
      <xdr:rowOff>127371</xdr:rowOff>
    </xdr:from>
    <xdr:to>
      <xdr:col>2</xdr:col>
      <xdr:colOff>1039877</xdr:colOff>
      <xdr:row>10</xdr:row>
      <xdr:rowOff>31644</xdr:rowOff>
    </xdr:to>
    <xdr:grpSp>
      <xdr:nvGrpSpPr>
        <xdr:cNvPr id="12" name="Agrupar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06662" y="2441946"/>
          <a:ext cx="1895390" cy="218598"/>
          <a:chOff x="1592409" y="2413371"/>
          <a:chExt cx="1897988" cy="216000"/>
        </a:xfrm>
      </xdr:grpSpPr>
      <xdr:sp macro="" textlink="">
        <xdr:nvSpPr>
          <xdr:cNvPr id="41" name="CaixaDeTexto 40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2" y="2413371"/>
            <a:ext cx="1794545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Operações de 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6</xdr:row>
      <xdr:rowOff>303024</xdr:rowOff>
    </xdr:from>
    <xdr:to>
      <xdr:col>7</xdr:col>
      <xdr:colOff>202378</xdr:colOff>
      <xdr:row>7</xdr:row>
      <xdr:rowOff>271502</xdr:rowOff>
    </xdr:to>
    <xdr:grpSp>
      <xdr:nvGrpSpPr>
        <xdr:cNvPr id="13" name="Agrupar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4995448" y="1674624"/>
          <a:ext cx="2207805" cy="282803"/>
          <a:chOff x="5418007" y="1645183"/>
          <a:chExt cx="2213867" cy="280205"/>
        </a:xfrm>
      </xdr:grpSpPr>
      <xdr:sp macro="" textlink="">
        <xdr:nvSpPr>
          <xdr:cNvPr id="48" name="CaixaDeTexto 47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2" y="1645183"/>
            <a:ext cx="2077932" cy="2802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7</xdr:col>
      <xdr:colOff>524340</xdr:colOff>
      <xdr:row>9</xdr:row>
      <xdr:rowOff>215550</xdr:rowOff>
    </xdr:to>
    <xdr:grpSp>
      <xdr:nvGrpSpPr>
        <xdr:cNvPr id="14" name="Agrupar 1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4995448" y="2059527"/>
          <a:ext cx="2529767" cy="470598"/>
          <a:chOff x="5418007" y="1998914"/>
          <a:chExt cx="2535829" cy="468000"/>
        </a:xfrm>
      </xdr:grpSpPr>
      <xdr:sp macro="" textlink="">
        <xdr:nvSpPr>
          <xdr:cNvPr id="42" name="CaixaDeTexto 41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399894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10</xdr:row>
      <xdr:rowOff>28157</xdr:rowOff>
    </xdr:from>
    <xdr:to>
      <xdr:col>8</xdr:col>
      <xdr:colOff>55423</xdr:colOff>
      <xdr:row>10</xdr:row>
      <xdr:rowOff>311555</xdr:rowOff>
    </xdr:to>
    <xdr:grpSp>
      <xdr:nvGrpSpPr>
        <xdr:cNvPr id="16" name="Agrupar 1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4C3724B9-CE44-42E4-B5B7-C284AF90497A}"/>
            </a:ext>
          </a:extLst>
        </xdr:cNvPr>
        <xdr:cNvGrpSpPr/>
      </xdr:nvGrpSpPr>
      <xdr:grpSpPr>
        <a:xfrm>
          <a:off x="4995448" y="2657057"/>
          <a:ext cx="3175275" cy="283398"/>
          <a:chOff x="5418007" y="2954532"/>
          <a:chExt cx="3183934" cy="280800"/>
        </a:xfrm>
      </xdr:grpSpPr>
      <xdr:sp macro="" textlink="">
        <xdr:nvSpPr>
          <xdr:cNvPr id="40" name="CaixaDeTexto 39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 txBox="1"/>
        </xdr:nvSpPr>
        <xdr:spPr>
          <a:xfrm>
            <a:off x="5553942" y="2954532"/>
            <a:ext cx="3047999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Resultado com Títulos</a:t>
            </a:r>
            <a:r>
              <a:rPr lang="pt-BR" sz="1200" b="1" baseline="0">
                <a:solidFill>
                  <a:schemeClr val="accent1">
                    <a:lumMod val="75000"/>
                  </a:schemeClr>
                </a:solidFill>
              </a:rPr>
              <a:t> e Valores Mobiliários</a:t>
            </a:r>
            <a:endParaRPr lang="pt-BR" sz="1200" b="1">
              <a:solidFill>
                <a:schemeClr val="accent1">
                  <a:lumMod val="75000"/>
                </a:schemeClr>
              </a:solidFill>
            </a:endParaRPr>
          </a:p>
        </xdr:txBody>
      </xdr:sp>
      <xdr:sp macro="" textlink="">
        <xdr:nvSpPr>
          <xdr:cNvPr id="54" name="Elipse 53">
            <a:extLst>
              <a:ext uri="{FF2B5EF4-FFF2-40B4-BE49-F238E27FC236}">
                <a16:creationId xmlns:a16="http://schemas.microsoft.com/office/drawing/2014/main" id="{F12EA25B-3782-4A55-AF6E-5F5956CE685A}"/>
              </a:ext>
            </a:extLst>
          </xdr:cNvPr>
          <xdr:cNvSpPr/>
        </xdr:nvSpPr>
        <xdr:spPr>
          <a:xfrm>
            <a:off x="5418007" y="3087487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11</xdr:row>
      <xdr:rowOff>247228</xdr:rowOff>
    </xdr:from>
    <xdr:to>
      <xdr:col>6</xdr:col>
      <xdr:colOff>779783</xdr:colOff>
      <xdr:row>12</xdr:row>
      <xdr:rowOff>219764</xdr:rowOff>
    </xdr:to>
    <xdr:grpSp>
      <xdr:nvGrpSpPr>
        <xdr:cNvPr id="18" name="Agrupar 1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4995448" y="3190453"/>
          <a:ext cx="1947010" cy="286861"/>
          <a:chOff x="5418007" y="3663184"/>
          <a:chExt cx="1951340" cy="280800"/>
        </a:xfrm>
      </xdr:grpSpPr>
      <xdr:sp macro="" textlink="">
        <xdr:nvSpPr>
          <xdr:cNvPr id="45" name="CaixaDeTexto 44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2" y="3663184"/>
            <a:ext cx="1815405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Despesas 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7</xdr:row>
      <xdr:rowOff>1371</xdr:rowOff>
    </xdr:from>
    <xdr:to>
      <xdr:col>10</xdr:col>
      <xdr:colOff>250031</xdr:colOff>
      <xdr:row>7</xdr:row>
      <xdr:rowOff>282171</xdr:rowOff>
    </xdr:to>
    <xdr:grpSp>
      <xdr:nvGrpSpPr>
        <xdr:cNvPr id="20" name="Agrupar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453027" y="1687296"/>
          <a:ext cx="1693479" cy="280800"/>
          <a:chOff x="8468613" y="1663916"/>
          <a:chExt cx="1696077" cy="280800"/>
        </a:xfrm>
      </xdr:grpSpPr>
      <xdr:sp macro="" textlink="">
        <xdr:nvSpPr>
          <xdr:cNvPr id="50" name="CaixaDeTexto 49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63916"/>
            <a:ext cx="1584000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Despesas de 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133827</xdr:rowOff>
    </xdr:from>
    <xdr:to>
      <xdr:col>10</xdr:col>
      <xdr:colOff>574031</xdr:colOff>
      <xdr:row>9</xdr:row>
      <xdr:rowOff>102900</xdr:rowOff>
    </xdr:to>
    <xdr:grpSp>
      <xdr:nvGrpSpPr>
        <xdr:cNvPr id="21" name="Agrupar 2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453027" y="2134077"/>
          <a:ext cx="2017479" cy="283398"/>
          <a:chOff x="8468613" y="2015302"/>
          <a:chExt cx="2020077" cy="280800"/>
        </a:xfrm>
      </xdr:grpSpPr>
      <xdr:sp macro="" textlink="">
        <xdr:nvSpPr>
          <xdr:cNvPr id="49" name="CaixaDeTexto 48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2015302"/>
            <a:ext cx="1908000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Despesas 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9</xdr:row>
      <xdr:rowOff>304382</xdr:rowOff>
    </xdr:from>
    <xdr:to>
      <xdr:col>10</xdr:col>
      <xdr:colOff>790031</xdr:colOff>
      <xdr:row>10</xdr:row>
      <xdr:rowOff>273455</xdr:rowOff>
    </xdr:to>
    <xdr:grpSp>
      <xdr:nvGrpSpPr>
        <xdr:cNvPr id="23" name="Agrupar 2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453027" y="2618957"/>
          <a:ext cx="2233479" cy="283398"/>
          <a:chOff x="8468613" y="2718074"/>
          <a:chExt cx="2236077" cy="280800"/>
        </a:xfrm>
      </xdr:grpSpPr>
      <xdr:sp macro="" textlink="">
        <xdr:nvSpPr>
          <xdr:cNvPr id="35" name="CaixaDeTexto 34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0" y="2718074"/>
            <a:ext cx="2124000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Outras Receitas Operacionais</a:t>
            </a: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11</xdr:row>
      <xdr:rowOff>229479</xdr:rowOff>
    </xdr:from>
    <xdr:to>
      <xdr:col>10</xdr:col>
      <xdr:colOff>862031</xdr:colOff>
      <xdr:row>12</xdr:row>
      <xdr:rowOff>198552</xdr:rowOff>
    </xdr:to>
    <xdr:grpSp>
      <xdr:nvGrpSpPr>
        <xdr:cNvPr id="24" name="Agrupar 2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C3DBA38E-4C91-4DFA-B6CB-3D675F9DEBB8}"/>
            </a:ext>
          </a:extLst>
        </xdr:cNvPr>
        <xdr:cNvGrpSpPr/>
      </xdr:nvGrpSpPr>
      <xdr:grpSpPr>
        <a:xfrm>
          <a:off x="8453027" y="3172704"/>
          <a:ext cx="2305479" cy="283398"/>
          <a:chOff x="8468613" y="3069460"/>
          <a:chExt cx="2308077" cy="280800"/>
        </a:xfrm>
      </xdr:grpSpPr>
      <xdr:sp macro="" textlink="">
        <xdr:nvSpPr>
          <xdr:cNvPr id="36" name="CaixaDeTexto 35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 txBox="1">
            <a:spLocks/>
          </xdr:cNvSpPr>
        </xdr:nvSpPr>
        <xdr:spPr>
          <a:xfrm>
            <a:off x="8580690" y="3069460"/>
            <a:ext cx="2196000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Outras Despesas Operacionais</a:t>
            </a:r>
          </a:p>
        </xdr:txBody>
      </xdr:sp>
      <xdr:sp macro="" textlink="">
        <xdr:nvSpPr>
          <xdr:cNvPr id="84" name="Elipse 83">
            <a:extLst>
              <a:ext uri="{FF2B5EF4-FFF2-40B4-BE49-F238E27FC236}">
                <a16:creationId xmlns:a16="http://schemas.microsoft.com/office/drawing/2014/main" id="{AEC6EB9C-2BE1-4323-8B7C-754D599E655E}"/>
              </a:ext>
            </a:extLst>
          </xdr:cNvPr>
          <xdr:cNvSpPr/>
        </xdr:nvSpPr>
        <xdr:spPr>
          <a:xfrm>
            <a:off x="8468613" y="3198615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0</xdr:row>
      <xdr:rowOff>138951</xdr:rowOff>
    </xdr:from>
    <xdr:to>
      <xdr:col>1</xdr:col>
      <xdr:colOff>1053352</xdr:colOff>
      <xdr:row>3</xdr:row>
      <xdr:rowOff>177122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4" y="13895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156880</xdr:rowOff>
    </xdr:from>
    <xdr:to>
      <xdr:col>1</xdr:col>
      <xdr:colOff>1045509</xdr:colOff>
      <xdr:row>4</xdr:row>
      <xdr:rowOff>4551</xdr:rowOff>
    </xdr:to>
    <xdr:pic>
      <xdr:nvPicPr>
        <xdr:cNvPr id="3" name="Imagem 2" descr="Descrição: PA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80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33617</xdr:colOff>
      <xdr:row>0</xdr:row>
      <xdr:rowOff>156881</xdr:rowOff>
    </xdr:from>
    <xdr:to>
      <xdr:col>1</xdr:col>
      <xdr:colOff>1067920</xdr:colOff>
      <xdr:row>4</xdr:row>
      <xdr:rowOff>4552</xdr:rowOff>
    </xdr:to>
    <xdr:pic>
      <xdr:nvPicPr>
        <xdr:cNvPr id="5" name="Imagem 4" descr="Descrição: PAN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1" y="15688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15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168088</xdr:rowOff>
    </xdr:from>
    <xdr:to>
      <xdr:col>1</xdr:col>
      <xdr:colOff>1045509</xdr:colOff>
      <xdr:row>4</xdr:row>
      <xdr:rowOff>15759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168088</xdr:rowOff>
    </xdr:from>
    <xdr:to>
      <xdr:col>1</xdr:col>
      <xdr:colOff>1067921</xdr:colOff>
      <xdr:row>4</xdr:row>
      <xdr:rowOff>15759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145676</xdr:rowOff>
    </xdr:from>
    <xdr:to>
      <xdr:col>1</xdr:col>
      <xdr:colOff>1047750</xdr:colOff>
      <xdr:row>4</xdr:row>
      <xdr:rowOff>12326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0</xdr:col>
      <xdr:colOff>179293</xdr:colOff>
      <xdr:row>0</xdr:row>
      <xdr:rowOff>145676</xdr:rowOff>
    </xdr:from>
    <xdr:to>
      <xdr:col>1</xdr:col>
      <xdr:colOff>1034302</xdr:colOff>
      <xdr:row>3</xdr:row>
      <xdr:rowOff>183847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3" y="145676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22410</xdr:colOff>
      <xdr:row>0</xdr:row>
      <xdr:rowOff>145677</xdr:rowOff>
    </xdr:from>
    <xdr:to>
      <xdr:col>1</xdr:col>
      <xdr:colOff>1056713</xdr:colOff>
      <xdr:row>3</xdr:row>
      <xdr:rowOff>183848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4" y="145677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112058</xdr:rowOff>
    </xdr:from>
    <xdr:to>
      <xdr:col>1</xdr:col>
      <xdr:colOff>1070162</xdr:colOff>
      <xdr:row>3</xdr:row>
      <xdr:rowOff>169208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12058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ri@grupopan.com" TargetMode="Externa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6" Type="http://schemas.openxmlformats.org/officeDocument/2006/relationships/drawing" Target="../drawings/drawing9.xml"/><Relationship Id="rId5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0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4.bin"/><Relationship Id="rId2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42.bin"/><Relationship Id="rId6" Type="http://schemas.openxmlformats.org/officeDocument/2006/relationships/drawing" Target="../drawings/drawing10.xml"/><Relationship Id="rId5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45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9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drawing" Target="../drawings/drawing11.xml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Relationship Id="rId6" Type="http://schemas.openxmlformats.org/officeDocument/2006/relationships/drawing" Target="../drawings/drawing12.xml"/><Relationship Id="rId5" Type="http://schemas.openxmlformats.org/officeDocument/2006/relationships/printerSettings" Target="../printerSettings/printerSettings56.bin"/><Relationship Id="rId4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showGridLines="0" showRowColHeaders="0" tabSelected="1" zoomScaleNormal="100" workbookViewId="0"/>
  </sheetViews>
  <sheetFormatPr defaultColWidth="10.28515625" defaultRowHeight="18"/>
  <cols>
    <col min="1" max="1" width="15.7109375" style="6" customWidth="1"/>
    <col min="2" max="3" width="16.7109375" style="6" customWidth="1"/>
    <col min="4" max="4" width="4.42578125" style="6" customWidth="1"/>
    <col min="5" max="5" width="16.7109375" style="6" customWidth="1"/>
    <col min="6" max="6" width="22.140625" style="6" customWidth="1"/>
    <col min="7" max="7" width="12.5703125" style="6" customWidth="1"/>
    <col min="8" max="8" width="16.7109375" style="6" customWidth="1"/>
    <col min="9" max="9" width="13.7109375" style="65" customWidth="1"/>
    <col min="10" max="10" width="13" style="65" customWidth="1"/>
    <col min="11" max="11" width="15.7109375" style="6" customWidth="1"/>
    <col min="12" max="16384" width="10.28515625" style="6"/>
  </cols>
  <sheetData>
    <row r="1" spans="1:12">
      <c r="A1" s="6" t="s">
        <v>132</v>
      </c>
      <c r="B1" s="7"/>
    </row>
    <row r="4" spans="1:12">
      <c r="A4" s="8"/>
      <c r="B4" s="8"/>
      <c r="C4" s="8"/>
      <c r="D4" s="8"/>
      <c r="E4" s="8"/>
    </row>
    <row r="5" spans="1:12">
      <c r="B5" s="8"/>
      <c r="C5" s="8"/>
      <c r="D5" s="8"/>
      <c r="F5" s="8"/>
      <c r="G5" s="8"/>
      <c r="I5" s="6"/>
      <c r="J5" s="6"/>
      <c r="K5" s="65"/>
      <c r="L5" s="65"/>
    </row>
    <row r="6" spans="1:12">
      <c r="B6" s="8"/>
      <c r="C6" s="8"/>
      <c r="D6" s="8"/>
      <c r="F6" s="8"/>
      <c r="G6" s="8"/>
      <c r="I6" s="6"/>
      <c r="J6" s="6"/>
      <c r="K6" s="65"/>
      <c r="L6" s="65"/>
    </row>
    <row r="7" spans="1:12" ht="24.95" customHeight="1">
      <c r="B7" s="8"/>
      <c r="C7" s="74"/>
      <c r="D7" s="73"/>
      <c r="F7" s="73"/>
      <c r="G7" s="74"/>
      <c r="H7" s="72"/>
      <c r="I7" s="68"/>
      <c r="J7" s="6"/>
      <c r="K7" s="71"/>
      <c r="L7" s="65"/>
    </row>
    <row r="8" spans="1:12" ht="24.95" customHeight="1">
      <c r="B8" s="8"/>
      <c r="C8" s="74"/>
      <c r="D8" s="73"/>
      <c r="F8" s="73"/>
      <c r="G8" s="74"/>
      <c r="H8" s="72"/>
      <c r="I8" s="68"/>
      <c r="J8" s="6"/>
      <c r="K8" s="71"/>
      <c r="L8" s="65"/>
    </row>
    <row r="9" spans="1:12" ht="24.75" customHeight="1">
      <c r="B9" s="8"/>
      <c r="C9" s="74"/>
      <c r="D9" s="73"/>
      <c r="F9" s="73"/>
      <c r="G9" s="74"/>
      <c r="H9" s="72"/>
      <c r="I9" s="68"/>
      <c r="J9" s="6"/>
      <c r="K9" s="71"/>
      <c r="L9" s="65"/>
    </row>
    <row r="10" spans="1:12" ht="24.95" customHeight="1">
      <c r="B10" s="8"/>
      <c r="C10" s="74"/>
      <c r="D10" s="73"/>
      <c r="F10" s="73"/>
      <c r="G10" s="74"/>
      <c r="H10" s="72"/>
      <c r="I10" s="68"/>
      <c r="J10" s="6"/>
      <c r="K10" s="71"/>
      <c r="L10" s="65"/>
    </row>
    <row r="11" spans="1:12" ht="24.95" customHeight="1">
      <c r="B11" s="8"/>
      <c r="C11" s="74"/>
      <c r="D11" s="73"/>
      <c r="F11" s="73"/>
      <c r="G11" s="74"/>
      <c r="H11" s="72"/>
      <c r="I11" s="68"/>
      <c r="J11" s="6"/>
      <c r="K11" s="71"/>
      <c r="L11" s="65"/>
    </row>
    <row r="12" spans="1:12" s="10" customFormat="1" ht="24.95" customHeight="1">
      <c r="A12" s="64"/>
      <c r="B12" s="74"/>
      <c r="C12" s="73"/>
      <c r="G12" s="74"/>
      <c r="H12" s="72"/>
      <c r="I12" s="70"/>
      <c r="K12" s="71"/>
      <c r="L12" s="66"/>
    </row>
    <row r="13" spans="1:12" ht="24.95" customHeight="1">
      <c r="A13" s="8"/>
      <c r="B13" s="8"/>
      <c r="C13" s="69"/>
      <c r="F13" s="69"/>
      <c r="G13" s="8"/>
      <c r="H13" s="68"/>
      <c r="I13" s="68"/>
      <c r="J13" s="6"/>
      <c r="K13" s="65"/>
      <c r="L13" s="65"/>
    </row>
    <row r="14" spans="1:12" s="10" customFormat="1" ht="24.75" customHeight="1">
      <c r="C14" s="9"/>
      <c r="K14" s="66"/>
      <c r="L14" s="66"/>
    </row>
    <row r="15" spans="1:12" s="10" customFormat="1">
      <c r="C15" s="8"/>
      <c r="F15" s="73"/>
      <c r="K15" s="66"/>
      <c r="L15" s="66"/>
    </row>
    <row r="16" spans="1:12">
      <c r="C16" s="8"/>
      <c r="I16" s="6"/>
      <c r="J16" s="6"/>
      <c r="K16" s="65"/>
      <c r="L16" s="65"/>
    </row>
    <row r="17" spans="2:12">
      <c r="I17" s="6"/>
      <c r="J17" s="6"/>
      <c r="K17" s="65"/>
      <c r="L17" s="65"/>
    </row>
    <row r="19" spans="2:12" customFormat="1" ht="15"/>
    <row r="21" spans="2:12">
      <c r="E21" s="75" t="s">
        <v>133</v>
      </c>
    </row>
    <row r="22" spans="2:12">
      <c r="B22" s="67"/>
    </row>
    <row r="24" spans="2:12" s="10" customFormat="1">
      <c r="I24" s="66"/>
      <c r="J24" s="66"/>
    </row>
  </sheetData>
  <customSheetViews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4"/>
      <headerFooter alignWithMargins="0"/>
    </customSheetView>
  </customSheetViews>
  <hyperlinks>
    <hyperlink ref="E21" r:id="rId5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6"/>
  <headerFooter alignWithMargins="0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137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5" customHeight="1"/>
  <cols>
    <col min="1" max="1" width="2.7109375" style="1" customWidth="1"/>
    <col min="2" max="2" width="64.28515625" style="1" bestFit="1" customWidth="1"/>
    <col min="3" max="3" width="13.140625" style="1" bestFit="1" customWidth="1"/>
    <col min="4" max="4" width="14" style="1" customWidth="1"/>
    <col min="5" max="9" width="11.42578125" style="1" customWidth="1"/>
    <col min="10" max="12" width="12.7109375" style="1" customWidth="1"/>
    <col min="13" max="16" width="11.28515625" style="1" customWidth="1"/>
    <col min="17" max="19" width="11.28515625" style="53" customWidth="1"/>
    <col min="20" max="20" width="11.28515625" style="1" customWidth="1"/>
    <col min="21" max="35" width="11" style="1" customWidth="1"/>
    <col min="36" max="16384" width="9.140625" style="1"/>
  </cols>
  <sheetData>
    <row r="1" spans="1:35" ht="15" customHeight="1">
      <c r="A1" s="77"/>
      <c r="R1" s="1"/>
      <c r="S1" s="1"/>
    </row>
    <row r="2" spans="1:35" ht="15" customHeight="1">
      <c r="Q2" s="54"/>
      <c r="R2" s="2"/>
      <c r="S2" s="2"/>
    </row>
    <row r="3" spans="1:35" ht="15" customHeight="1">
      <c r="Q3" s="54"/>
      <c r="R3" s="54"/>
      <c r="S3" s="54"/>
      <c r="T3" s="2"/>
    </row>
    <row r="5" spans="1:35" ht="15" customHeight="1">
      <c r="R5" s="1"/>
      <c r="S5" s="1"/>
    </row>
    <row r="6" spans="1:35" ht="15" customHeight="1">
      <c r="B6" s="201" t="s">
        <v>52</v>
      </c>
      <c r="C6" s="197">
        <v>2019</v>
      </c>
      <c r="D6" s="198">
        <v>2018</v>
      </c>
      <c r="E6" s="199"/>
      <c r="F6" s="199"/>
      <c r="G6" s="200"/>
      <c r="H6" s="198">
        <v>2017</v>
      </c>
      <c r="I6" s="199"/>
      <c r="J6" s="199"/>
      <c r="K6" s="200"/>
      <c r="L6" s="198">
        <v>2016</v>
      </c>
      <c r="M6" s="199"/>
      <c r="N6" s="199"/>
      <c r="O6" s="200"/>
      <c r="P6" s="198">
        <v>2015</v>
      </c>
      <c r="Q6" s="199"/>
      <c r="R6" s="199"/>
      <c r="S6" s="200"/>
      <c r="T6" s="198">
        <v>2014</v>
      </c>
      <c r="U6" s="199"/>
      <c r="V6" s="199"/>
      <c r="W6" s="200"/>
      <c r="X6" s="198">
        <v>2013</v>
      </c>
      <c r="Y6" s="199"/>
      <c r="Z6" s="199"/>
      <c r="AA6" s="200"/>
      <c r="AB6" s="198">
        <v>2012</v>
      </c>
      <c r="AC6" s="199"/>
      <c r="AD6" s="199"/>
      <c r="AE6" s="200"/>
      <c r="AF6" s="198">
        <v>2011</v>
      </c>
      <c r="AG6" s="199"/>
      <c r="AH6" s="199"/>
      <c r="AI6" s="200"/>
    </row>
    <row r="7" spans="1:35" ht="15" customHeight="1">
      <c r="B7" s="202"/>
      <c r="C7" s="80" t="s">
        <v>99</v>
      </c>
      <c r="D7" s="80" t="s">
        <v>96</v>
      </c>
      <c r="E7" s="80" t="s">
        <v>97</v>
      </c>
      <c r="F7" s="80" t="s">
        <v>98</v>
      </c>
      <c r="G7" s="80" t="s">
        <v>99</v>
      </c>
      <c r="H7" s="80" t="s">
        <v>96</v>
      </c>
      <c r="I7" s="80" t="s">
        <v>97</v>
      </c>
      <c r="J7" s="80" t="s">
        <v>98</v>
      </c>
      <c r="K7" s="80" t="s">
        <v>99</v>
      </c>
      <c r="L7" s="80" t="s">
        <v>96</v>
      </c>
      <c r="M7" s="80" t="s">
        <v>97</v>
      </c>
      <c r="N7" s="80" t="s">
        <v>98</v>
      </c>
      <c r="O7" s="80" t="s">
        <v>99</v>
      </c>
      <c r="P7" s="80" t="s">
        <v>96</v>
      </c>
      <c r="Q7" s="80" t="s">
        <v>97</v>
      </c>
      <c r="R7" s="80" t="s">
        <v>98</v>
      </c>
      <c r="S7" s="80" t="s">
        <v>99</v>
      </c>
      <c r="T7" s="80" t="s">
        <v>96</v>
      </c>
      <c r="U7" s="80" t="s">
        <v>97</v>
      </c>
      <c r="V7" s="80" t="s">
        <v>98</v>
      </c>
      <c r="W7" s="80" t="s">
        <v>99</v>
      </c>
      <c r="X7" s="80" t="s">
        <v>96</v>
      </c>
      <c r="Y7" s="80" t="s">
        <v>97</v>
      </c>
      <c r="Z7" s="80" t="s">
        <v>98</v>
      </c>
      <c r="AA7" s="80" t="s">
        <v>99</v>
      </c>
      <c r="AB7" s="80" t="s">
        <v>96</v>
      </c>
      <c r="AC7" s="80" t="s">
        <v>97</v>
      </c>
      <c r="AD7" s="80" t="s">
        <v>98</v>
      </c>
      <c r="AE7" s="80" t="s">
        <v>99</v>
      </c>
      <c r="AF7" s="80" t="s">
        <v>96</v>
      </c>
      <c r="AG7" s="80" t="s">
        <v>97</v>
      </c>
      <c r="AH7" s="80" t="s">
        <v>98</v>
      </c>
      <c r="AI7" s="80" t="s">
        <v>99</v>
      </c>
    </row>
    <row r="8" spans="1:35" ht="15" customHeight="1">
      <c r="R8" s="1"/>
      <c r="S8" s="1"/>
    </row>
    <row r="9" spans="1:35" ht="15" customHeight="1">
      <c r="B9" s="81" t="s">
        <v>267</v>
      </c>
      <c r="C9" s="157">
        <v>28312010</v>
      </c>
      <c r="D9" s="92">
        <v>27029906</v>
      </c>
      <c r="E9" s="92">
        <v>27538799</v>
      </c>
      <c r="F9" s="92">
        <v>26493449</v>
      </c>
      <c r="G9" s="92">
        <v>25631736</v>
      </c>
      <c r="H9" s="92">
        <v>25650584</v>
      </c>
      <c r="I9" s="92">
        <v>26755786</v>
      </c>
      <c r="J9" s="92">
        <v>26992735</v>
      </c>
      <c r="K9" s="92">
        <v>27352807</v>
      </c>
      <c r="L9" s="92">
        <v>27231329</v>
      </c>
      <c r="M9" s="92">
        <v>27605862</v>
      </c>
      <c r="N9" s="92">
        <v>26765317</v>
      </c>
      <c r="O9" s="92">
        <v>27176442</v>
      </c>
      <c r="P9" s="92">
        <v>25819749</v>
      </c>
      <c r="Q9" s="92">
        <v>26111649</v>
      </c>
      <c r="R9" s="92">
        <v>25802714</v>
      </c>
      <c r="S9" s="92">
        <v>25756881.773140125</v>
      </c>
      <c r="T9" s="92">
        <v>25218422</v>
      </c>
      <c r="U9" s="92">
        <v>25168382</v>
      </c>
      <c r="V9" s="92">
        <v>22377418</v>
      </c>
      <c r="W9" s="92">
        <v>21925150</v>
      </c>
      <c r="X9" s="92">
        <v>21280714</v>
      </c>
      <c r="Y9" s="92">
        <v>21083562</v>
      </c>
      <c r="Z9" s="92">
        <v>21123197</v>
      </c>
      <c r="AA9" s="92">
        <v>20740889</v>
      </c>
      <c r="AB9" s="92">
        <v>18220534</v>
      </c>
      <c r="AC9" s="92">
        <v>17956093</v>
      </c>
      <c r="AD9" s="92">
        <v>14637867</v>
      </c>
      <c r="AE9" s="92">
        <v>14783157</v>
      </c>
      <c r="AF9" s="92">
        <v>13245292</v>
      </c>
      <c r="AG9" s="92">
        <v>12846372</v>
      </c>
      <c r="AH9" s="92">
        <v>12047245</v>
      </c>
      <c r="AI9" s="92">
        <v>13380241</v>
      </c>
    </row>
    <row r="10" spans="1:35" ht="15" customHeight="1">
      <c r="B10" s="81" t="s">
        <v>4</v>
      </c>
      <c r="C10" s="157">
        <v>6947</v>
      </c>
      <c r="D10" s="92">
        <v>19714</v>
      </c>
      <c r="E10" s="92">
        <v>7578</v>
      </c>
      <c r="F10" s="92">
        <v>8347</v>
      </c>
      <c r="G10" s="92">
        <v>4971</v>
      </c>
      <c r="H10" s="92">
        <v>10748</v>
      </c>
      <c r="I10" s="92">
        <v>26419</v>
      </c>
      <c r="J10" s="92">
        <v>15503</v>
      </c>
      <c r="K10" s="92">
        <v>24378</v>
      </c>
      <c r="L10" s="92">
        <v>19521</v>
      </c>
      <c r="M10" s="92">
        <v>20029</v>
      </c>
      <c r="N10" s="92">
        <v>20465</v>
      </c>
      <c r="O10" s="92">
        <v>51838</v>
      </c>
      <c r="P10" s="92">
        <v>48043</v>
      </c>
      <c r="Q10" s="92">
        <v>99553</v>
      </c>
      <c r="R10" s="92">
        <v>66942</v>
      </c>
      <c r="S10" s="92">
        <v>77798.448879999996</v>
      </c>
      <c r="T10" s="92">
        <v>47298</v>
      </c>
      <c r="U10" s="92">
        <v>24545</v>
      </c>
      <c r="V10" s="92">
        <v>53810</v>
      </c>
      <c r="W10" s="92">
        <v>50856</v>
      </c>
      <c r="X10" s="92">
        <v>47763</v>
      </c>
      <c r="Y10" s="92">
        <v>53895</v>
      </c>
      <c r="Z10" s="92">
        <v>41724</v>
      </c>
      <c r="AA10" s="92">
        <v>36713</v>
      </c>
      <c r="AB10" s="92">
        <v>36767</v>
      </c>
      <c r="AC10" s="92">
        <v>28238</v>
      </c>
      <c r="AD10" s="92">
        <v>12861</v>
      </c>
      <c r="AE10" s="92">
        <v>18796</v>
      </c>
      <c r="AF10" s="92">
        <v>25816</v>
      </c>
      <c r="AG10" s="92">
        <v>10903</v>
      </c>
      <c r="AH10" s="92">
        <v>8702</v>
      </c>
      <c r="AI10" s="92">
        <v>3366</v>
      </c>
    </row>
    <row r="11" spans="1:35" ht="15" customHeight="1">
      <c r="B11" s="81" t="s">
        <v>5</v>
      </c>
      <c r="C11" s="157">
        <v>279004</v>
      </c>
      <c r="D11" s="92">
        <v>3897</v>
      </c>
      <c r="E11" s="92">
        <v>1681153</v>
      </c>
      <c r="F11" s="92">
        <v>1078240</v>
      </c>
      <c r="G11" s="92">
        <v>677202</v>
      </c>
      <c r="H11" s="92">
        <v>1032983</v>
      </c>
      <c r="I11" s="92">
        <v>1094117</v>
      </c>
      <c r="J11" s="92">
        <v>217265</v>
      </c>
      <c r="K11" s="92">
        <v>150041</v>
      </c>
      <c r="L11" s="92">
        <v>972383</v>
      </c>
      <c r="M11" s="92">
        <v>1254538</v>
      </c>
      <c r="N11" s="92">
        <v>1390927</v>
      </c>
      <c r="O11" s="92">
        <v>2479822</v>
      </c>
      <c r="P11" s="92">
        <v>1189744</v>
      </c>
      <c r="Q11" s="92">
        <v>1342532</v>
      </c>
      <c r="R11" s="92">
        <v>1283093</v>
      </c>
      <c r="S11" s="92">
        <v>1133006.89818</v>
      </c>
      <c r="T11" s="92">
        <v>957537</v>
      </c>
      <c r="U11" s="92">
        <v>2370835</v>
      </c>
      <c r="V11" s="92">
        <v>961346</v>
      </c>
      <c r="W11" s="92">
        <v>707963</v>
      </c>
      <c r="X11" s="92">
        <v>1230697</v>
      </c>
      <c r="Y11" s="92">
        <v>1995158</v>
      </c>
      <c r="Z11" s="92">
        <v>2283440</v>
      </c>
      <c r="AA11" s="92">
        <v>1278746</v>
      </c>
      <c r="AB11" s="92">
        <v>509391</v>
      </c>
      <c r="AC11" s="92">
        <v>1069361</v>
      </c>
      <c r="AD11" s="92">
        <v>1462689</v>
      </c>
      <c r="AE11" s="92">
        <v>2243828</v>
      </c>
      <c r="AF11" s="92">
        <v>909026</v>
      </c>
      <c r="AG11" s="92">
        <v>898647</v>
      </c>
      <c r="AH11" s="92">
        <v>1062788</v>
      </c>
      <c r="AI11" s="92">
        <v>2172683</v>
      </c>
    </row>
    <row r="12" spans="1:35" ht="15" customHeight="1">
      <c r="B12" s="53" t="s">
        <v>6</v>
      </c>
      <c r="C12" s="158">
        <v>275045</v>
      </c>
      <c r="D12" s="54">
        <v>0</v>
      </c>
      <c r="E12" s="54">
        <v>1675275</v>
      </c>
      <c r="F12" s="54">
        <v>1072457</v>
      </c>
      <c r="G12" s="54">
        <v>603571</v>
      </c>
      <c r="H12" s="54">
        <v>1017242</v>
      </c>
      <c r="I12" s="54">
        <v>946259</v>
      </c>
      <c r="J12" s="54">
        <v>0</v>
      </c>
      <c r="K12" s="54">
        <v>24199</v>
      </c>
      <c r="L12" s="54">
        <v>891796</v>
      </c>
      <c r="M12" s="54">
        <v>1127288</v>
      </c>
      <c r="N12" s="54">
        <v>1254752</v>
      </c>
      <c r="O12" s="54">
        <v>2339675</v>
      </c>
      <c r="P12" s="54">
        <v>1084203</v>
      </c>
      <c r="Q12" s="54">
        <v>1234866</v>
      </c>
      <c r="R12" s="54">
        <v>1205762</v>
      </c>
      <c r="S12" s="54">
        <v>1051593</v>
      </c>
      <c r="T12" s="54">
        <v>823674</v>
      </c>
      <c r="U12" s="54">
        <v>2224003</v>
      </c>
      <c r="V12" s="54">
        <v>806998</v>
      </c>
      <c r="W12" s="54">
        <v>559997</v>
      </c>
      <c r="X12" s="54">
        <v>1076933</v>
      </c>
      <c r="Y12" s="54">
        <v>1836002</v>
      </c>
      <c r="Z12" s="54">
        <v>2101300</v>
      </c>
      <c r="AA12" s="54">
        <v>1070296</v>
      </c>
      <c r="AB12" s="54">
        <v>334877</v>
      </c>
      <c r="AC12" s="54">
        <v>872799</v>
      </c>
      <c r="AD12" s="54">
        <v>1215125</v>
      </c>
      <c r="AE12" s="54">
        <v>1975552</v>
      </c>
      <c r="AF12" s="54">
        <v>639461</v>
      </c>
      <c r="AG12" s="54">
        <v>649992</v>
      </c>
      <c r="AH12" s="54">
        <v>612189</v>
      </c>
      <c r="AI12" s="54">
        <v>1687990</v>
      </c>
    </row>
    <row r="13" spans="1:35" ht="15" customHeight="1">
      <c r="B13" s="53" t="s">
        <v>7</v>
      </c>
      <c r="C13" s="158">
        <v>3959</v>
      </c>
      <c r="D13" s="54">
        <v>3897</v>
      </c>
      <c r="E13" s="54">
        <v>5878</v>
      </c>
      <c r="F13" s="54">
        <v>5783</v>
      </c>
      <c r="G13" s="54">
        <v>73631</v>
      </c>
      <c r="H13" s="54">
        <v>15741</v>
      </c>
      <c r="I13" s="54">
        <v>147858</v>
      </c>
      <c r="J13" s="54">
        <v>217265</v>
      </c>
      <c r="K13" s="54">
        <v>125842</v>
      </c>
      <c r="L13" s="54">
        <v>80587</v>
      </c>
      <c r="M13" s="54">
        <v>127250</v>
      </c>
      <c r="N13" s="54">
        <v>136175</v>
      </c>
      <c r="O13" s="54">
        <v>140147</v>
      </c>
      <c r="P13" s="54">
        <v>105541</v>
      </c>
      <c r="Q13" s="54">
        <v>107666</v>
      </c>
      <c r="R13" s="54">
        <v>77331</v>
      </c>
      <c r="S13" s="54">
        <v>81413.898180000033</v>
      </c>
      <c r="T13" s="54">
        <v>133863</v>
      </c>
      <c r="U13" s="54">
        <v>146832</v>
      </c>
      <c r="V13" s="54">
        <v>154348</v>
      </c>
      <c r="W13" s="54">
        <v>147966</v>
      </c>
      <c r="X13" s="54">
        <v>153764</v>
      </c>
      <c r="Y13" s="54">
        <v>159156</v>
      </c>
      <c r="Z13" s="54">
        <v>182140</v>
      </c>
      <c r="AA13" s="54">
        <v>208450</v>
      </c>
      <c r="AB13" s="54">
        <v>174514</v>
      </c>
      <c r="AC13" s="54">
        <v>196562</v>
      </c>
      <c r="AD13" s="54">
        <v>247564</v>
      </c>
      <c r="AE13" s="54">
        <v>268276</v>
      </c>
      <c r="AF13" s="54">
        <v>269565</v>
      </c>
      <c r="AG13" s="54">
        <v>248655</v>
      </c>
      <c r="AH13" s="54">
        <v>450599</v>
      </c>
      <c r="AI13" s="54">
        <v>484693</v>
      </c>
    </row>
    <row r="14" spans="1:35" ht="15" customHeight="1">
      <c r="B14" s="81" t="s">
        <v>8</v>
      </c>
      <c r="C14" s="157">
        <v>1762706</v>
      </c>
      <c r="D14" s="92">
        <v>2213664</v>
      </c>
      <c r="E14" s="92">
        <v>1897531</v>
      </c>
      <c r="F14" s="92">
        <v>1953907</v>
      </c>
      <c r="G14" s="92">
        <v>1793356</v>
      </c>
      <c r="H14" s="92">
        <v>1886508</v>
      </c>
      <c r="I14" s="92">
        <v>2145368</v>
      </c>
      <c r="J14" s="92">
        <v>2537904</v>
      </c>
      <c r="K14" s="92">
        <v>2522402</v>
      </c>
      <c r="L14" s="92">
        <v>2438609</v>
      </c>
      <c r="M14" s="92">
        <v>2922530</v>
      </c>
      <c r="N14" s="92">
        <v>2542102</v>
      </c>
      <c r="O14" s="92">
        <v>2763189</v>
      </c>
      <c r="P14" s="92">
        <v>2827461</v>
      </c>
      <c r="Q14" s="92">
        <v>2506484</v>
      </c>
      <c r="R14" s="92">
        <v>2099388</v>
      </c>
      <c r="S14" s="92">
        <v>2530059.8834552672</v>
      </c>
      <c r="T14" s="92">
        <v>2621787</v>
      </c>
      <c r="U14" s="92">
        <v>2307149</v>
      </c>
      <c r="V14" s="92">
        <v>1755561</v>
      </c>
      <c r="W14" s="92">
        <v>1670623</v>
      </c>
      <c r="X14" s="92">
        <v>1738220</v>
      </c>
      <c r="Y14" s="92">
        <v>1901227</v>
      </c>
      <c r="Z14" s="92">
        <v>2018687</v>
      </c>
      <c r="AA14" s="92">
        <v>1974580</v>
      </c>
      <c r="AB14" s="92">
        <v>2455508</v>
      </c>
      <c r="AC14" s="92">
        <v>2429833</v>
      </c>
      <c r="AD14" s="92">
        <v>1774113</v>
      </c>
      <c r="AE14" s="92">
        <v>1767968</v>
      </c>
      <c r="AF14" s="92">
        <v>1268846</v>
      </c>
      <c r="AG14" s="92">
        <v>1332140</v>
      </c>
      <c r="AH14" s="92">
        <v>1161820</v>
      </c>
      <c r="AI14" s="92">
        <v>1115344</v>
      </c>
    </row>
    <row r="15" spans="1:35" ht="15" customHeight="1">
      <c r="B15" s="53" t="s">
        <v>9</v>
      </c>
      <c r="C15" s="158">
        <v>1003725</v>
      </c>
      <c r="D15" s="54">
        <v>1444548</v>
      </c>
      <c r="E15" s="54">
        <v>1010523</v>
      </c>
      <c r="F15" s="54">
        <v>534342</v>
      </c>
      <c r="G15" s="54">
        <v>500338</v>
      </c>
      <c r="H15" s="54">
        <v>534275</v>
      </c>
      <c r="I15" s="54">
        <v>702860</v>
      </c>
      <c r="J15" s="54">
        <v>731855</v>
      </c>
      <c r="K15" s="54">
        <v>915807</v>
      </c>
      <c r="L15" s="54">
        <v>657730</v>
      </c>
      <c r="M15" s="54">
        <v>739877</v>
      </c>
      <c r="N15" s="54">
        <v>533151</v>
      </c>
      <c r="O15" s="54">
        <v>694150</v>
      </c>
      <c r="P15" s="54">
        <v>733501</v>
      </c>
      <c r="Q15" s="54">
        <v>380515</v>
      </c>
      <c r="R15" s="54">
        <v>418820</v>
      </c>
      <c r="S15" s="54">
        <v>420490.29473000014</v>
      </c>
      <c r="T15" s="54">
        <v>966609</v>
      </c>
      <c r="U15" s="54">
        <v>953418</v>
      </c>
      <c r="V15" s="54">
        <v>851965</v>
      </c>
      <c r="W15" s="54">
        <v>807137</v>
      </c>
      <c r="X15" s="54">
        <v>687316</v>
      </c>
      <c r="Y15" s="54">
        <v>1239262</v>
      </c>
      <c r="Z15" s="54">
        <v>910236</v>
      </c>
      <c r="AA15" s="54">
        <v>873169</v>
      </c>
      <c r="AB15" s="54">
        <v>1113579</v>
      </c>
      <c r="AC15" s="54">
        <v>818160</v>
      </c>
      <c r="AD15" s="54">
        <v>862204</v>
      </c>
      <c r="AE15" s="54">
        <v>646678</v>
      </c>
      <c r="AF15" s="54">
        <v>535426</v>
      </c>
      <c r="AG15" s="54">
        <v>497381</v>
      </c>
      <c r="AH15" s="54">
        <v>350714</v>
      </c>
      <c r="AI15" s="54">
        <v>367219</v>
      </c>
    </row>
    <row r="16" spans="1:35" ht="15" customHeight="1">
      <c r="B16" s="53" t="s">
        <v>10</v>
      </c>
      <c r="C16" s="158">
        <v>202496</v>
      </c>
      <c r="D16" s="54">
        <v>269177</v>
      </c>
      <c r="E16" s="54">
        <v>263183</v>
      </c>
      <c r="F16" s="54">
        <v>891285</v>
      </c>
      <c r="G16" s="54">
        <v>561646</v>
      </c>
      <c r="H16" s="54">
        <v>1071434</v>
      </c>
      <c r="I16" s="54">
        <v>1178448</v>
      </c>
      <c r="J16" s="54">
        <v>1099743</v>
      </c>
      <c r="K16" s="54">
        <v>1149387</v>
      </c>
      <c r="L16" s="54">
        <v>1319247</v>
      </c>
      <c r="M16" s="54">
        <v>1851049</v>
      </c>
      <c r="N16" s="54">
        <v>1690813</v>
      </c>
      <c r="O16" s="54">
        <v>1315581</v>
      </c>
      <c r="P16" s="54">
        <v>1274702</v>
      </c>
      <c r="Q16" s="54">
        <v>1128270</v>
      </c>
      <c r="R16" s="54">
        <v>775459</v>
      </c>
      <c r="S16" s="54">
        <v>1091838.7941099999</v>
      </c>
      <c r="T16" s="54">
        <v>1080797</v>
      </c>
      <c r="U16" s="54">
        <v>799826</v>
      </c>
      <c r="V16" s="54">
        <v>566662</v>
      </c>
      <c r="W16" s="54">
        <v>463263</v>
      </c>
      <c r="X16" s="54">
        <v>570825</v>
      </c>
      <c r="Y16" s="54">
        <v>306209</v>
      </c>
      <c r="Z16" s="54">
        <v>676634</v>
      </c>
      <c r="AA16" s="54">
        <v>802735</v>
      </c>
      <c r="AB16" s="54">
        <v>958125</v>
      </c>
      <c r="AC16" s="54">
        <v>1177116</v>
      </c>
      <c r="AD16" s="54">
        <v>567022</v>
      </c>
      <c r="AE16" s="54">
        <v>934795</v>
      </c>
      <c r="AF16" s="54">
        <v>565205</v>
      </c>
      <c r="AG16" s="54">
        <v>118553</v>
      </c>
      <c r="AH16" s="54">
        <v>325316</v>
      </c>
      <c r="AI16" s="54">
        <v>291978</v>
      </c>
    </row>
    <row r="17" spans="2:35" ht="15" customHeight="1">
      <c r="B17" s="53" t="s">
        <v>11</v>
      </c>
      <c r="C17" s="158">
        <v>316128</v>
      </c>
      <c r="D17" s="54">
        <v>279158</v>
      </c>
      <c r="E17" s="54">
        <v>418723</v>
      </c>
      <c r="F17" s="54">
        <v>324805</v>
      </c>
      <c r="G17" s="54">
        <v>154796</v>
      </c>
      <c r="H17" s="54">
        <v>171367</v>
      </c>
      <c r="I17" s="54">
        <v>133863</v>
      </c>
      <c r="J17" s="54">
        <v>184330</v>
      </c>
      <c r="K17" s="54">
        <v>144749</v>
      </c>
      <c r="L17" s="54">
        <v>161373</v>
      </c>
      <c r="M17" s="54">
        <v>188082</v>
      </c>
      <c r="N17" s="54">
        <v>175498</v>
      </c>
      <c r="O17" s="54">
        <v>685722</v>
      </c>
      <c r="P17" s="54">
        <v>684093</v>
      </c>
      <c r="Q17" s="54">
        <v>753763</v>
      </c>
      <c r="R17" s="54">
        <v>675777</v>
      </c>
      <c r="S17" s="54">
        <v>867676.88525526703</v>
      </c>
      <c r="T17" s="54">
        <v>348231</v>
      </c>
      <c r="U17" s="54">
        <v>292019</v>
      </c>
      <c r="V17" s="54">
        <v>141008</v>
      </c>
      <c r="W17" s="54">
        <v>164984</v>
      </c>
      <c r="X17" s="54">
        <v>215600</v>
      </c>
      <c r="Y17" s="54">
        <v>200989</v>
      </c>
      <c r="Z17" s="54">
        <v>259582</v>
      </c>
      <c r="AA17" s="54">
        <v>144904</v>
      </c>
      <c r="AB17" s="54">
        <v>205335</v>
      </c>
      <c r="AC17" s="54">
        <v>264503</v>
      </c>
      <c r="AD17" s="54">
        <v>262769</v>
      </c>
      <c r="AE17" s="54">
        <v>115251</v>
      </c>
      <c r="AF17" s="54">
        <v>127659</v>
      </c>
      <c r="AG17" s="54">
        <v>230933</v>
      </c>
      <c r="AH17" s="54">
        <v>22774</v>
      </c>
      <c r="AI17" s="54">
        <v>10811</v>
      </c>
    </row>
    <row r="18" spans="2:35" ht="15" customHeight="1">
      <c r="B18" s="53" t="s">
        <v>13</v>
      </c>
      <c r="C18" s="158">
        <v>240357</v>
      </c>
      <c r="D18" s="54">
        <v>220781</v>
      </c>
      <c r="E18" s="54">
        <v>205102</v>
      </c>
      <c r="F18" s="54">
        <v>203475</v>
      </c>
      <c r="G18" s="54">
        <v>170189</v>
      </c>
      <c r="H18" s="54">
        <v>109432</v>
      </c>
      <c r="I18" s="54">
        <v>130197</v>
      </c>
      <c r="J18" s="54">
        <v>421204</v>
      </c>
      <c r="K18" s="54">
        <v>312459</v>
      </c>
      <c r="L18" s="54">
        <v>249108</v>
      </c>
      <c r="M18" s="54">
        <v>143522</v>
      </c>
      <c r="N18" s="54">
        <v>142640</v>
      </c>
      <c r="O18" s="54">
        <v>67736</v>
      </c>
      <c r="P18" s="54">
        <v>135165</v>
      </c>
      <c r="Q18" s="54">
        <v>243936</v>
      </c>
      <c r="R18" s="54">
        <v>229332</v>
      </c>
      <c r="S18" s="54">
        <v>150053.90935999999</v>
      </c>
      <c r="T18" s="54">
        <v>195667</v>
      </c>
      <c r="U18" s="54">
        <v>232745</v>
      </c>
      <c r="V18" s="54">
        <v>195924</v>
      </c>
      <c r="W18" s="54">
        <v>235237</v>
      </c>
      <c r="X18" s="54">
        <v>264477</v>
      </c>
      <c r="Y18" s="54">
        <v>154767</v>
      </c>
      <c r="Z18" s="54">
        <v>172233</v>
      </c>
      <c r="AA18" s="54">
        <v>153770</v>
      </c>
      <c r="AB18" s="54">
        <v>178468</v>
      </c>
      <c r="AC18" s="54">
        <v>170053</v>
      </c>
      <c r="AD18" s="54">
        <v>82117</v>
      </c>
      <c r="AE18" s="54">
        <v>71222</v>
      </c>
      <c r="AF18" s="54">
        <v>40534</v>
      </c>
      <c r="AG18" s="54">
        <v>485251</v>
      </c>
      <c r="AH18" s="54">
        <v>462983</v>
      </c>
      <c r="AI18" s="54">
        <v>445303</v>
      </c>
    </row>
    <row r="19" spans="2:35" ht="15" customHeight="1">
      <c r="B19" s="53" t="s">
        <v>12</v>
      </c>
      <c r="C19" s="54">
        <v>0</v>
      </c>
      <c r="D19" s="54">
        <v>0</v>
      </c>
      <c r="E19" s="54">
        <v>0</v>
      </c>
      <c r="F19" s="54">
        <v>0</v>
      </c>
      <c r="G19" s="54">
        <v>406387</v>
      </c>
      <c r="H19" s="54">
        <v>0</v>
      </c>
      <c r="I19" s="54">
        <v>0</v>
      </c>
      <c r="J19" s="54">
        <v>100772</v>
      </c>
      <c r="K19" s="54">
        <v>0</v>
      </c>
      <c r="L19" s="54">
        <v>51151</v>
      </c>
      <c r="M19" s="54">
        <v>0</v>
      </c>
      <c r="N19" s="54">
        <v>0</v>
      </c>
      <c r="O19" s="54">
        <v>0</v>
      </c>
      <c r="P19" s="54">
        <v>0</v>
      </c>
      <c r="Q19" s="54">
        <v>0</v>
      </c>
      <c r="R19" s="54">
        <v>0</v>
      </c>
      <c r="S19" s="54">
        <v>0</v>
      </c>
      <c r="T19" s="54">
        <v>30483</v>
      </c>
      <c r="U19" s="54">
        <v>29139</v>
      </c>
      <c r="V19" s="54">
        <v>0</v>
      </c>
      <c r="W19" s="54">
        <v>0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0</v>
      </c>
      <c r="AD19" s="54">
        <v>0</v>
      </c>
      <c r="AE19" s="54">
        <v>0</v>
      </c>
      <c r="AF19" s="54">
        <v>0</v>
      </c>
      <c r="AG19" s="54">
        <v>0</v>
      </c>
      <c r="AH19" s="54">
        <v>0</v>
      </c>
      <c r="AI19" s="54">
        <v>0</v>
      </c>
    </row>
    <row r="20" spans="2:35" ht="15" customHeight="1">
      <c r="B20" s="53" t="s">
        <v>14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0</v>
      </c>
      <c r="N20" s="54">
        <v>0</v>
      </c>
      <c r="O20" s="54">
        <v>0</v>
      </c>
      <c r="P20" s="54">
        <v>0</v>
      </c>
      <c r="Q20" s="54">
        <v>0</v>
      </c>
      <c r="R20" s="54">
        <v>0</v>
      </c>
      <c r="S20" s="54">
        <v>0</v>
      </c>
      <c r="T20" s="54">
        <v>0</v>
      </c>
      <c r="U20" s="54">
        <v>2</v>
      </c>
      <c r="V20" s="54">
        <v>2</v>
      </c>
      <c r="W20" s="54">
        <v>2</v>
      </c>
      <c r="X20" s="54">
        <v>2</v>
      </c>
      <c r="Y20" s="54">
        <v>0</v>
      </c>
      <c r="Z20" s="54">
        <v>2</v>
      </c>
      <c r="AA20" s="54">
        <v>2</v>
      </c>
      <c r="AB20" s="54">
        <v>1</v>
      </c>
      <c r="AC20" s="54">
        <v>1</v>
      </c>
      <c r="AD20" s="54">
        <v>1</v>
      </c>
      <c r="AE20" s="54">
        <v>22</v>
      </c>
      <c r="AF20" s="54">
        <v>22</v>
      </c>
      <c r="AG20" s="54">
        <v>22</v>
      </c>
      <c r="AH20" s="54">
        <v>33</v>
      </c>
      <c r="AI20" s="54">
        <v>33</v>
      </c>
    </row>
    <row r="21" spans="2:35" ht="15" customHeight="1">
      <c r="B21" s="81" t="s">
        <v>15</v>
      </c>
      <c r="C21" s="157">
        <v>23461</v>
      </c>
      <c r="D21" s="92">
        <v>4493</v>
      </c>
      <c r="E21" s="92">
        <v>33471</v>
      </c>
      <c r="F21" s="92">
        <v>43108</v>
      </c>
      <c r="G21" s="92">
        <v>43181</v>
      </c>
      <c r="H21" s="92">
        <v>26484</v>
      </c>
      <c r="I21" s="92">
        <v>48676</v>
      </c>
      <c r="J21" s="92">
        <v>41397</v>
      </c>
      <c r="K21" s="92">
        <v>46445</v>
      </c>
      <c r="L21" s="92">
        <v>17875</v>
      </c>
      <c r="M21" s="92">
        <v>42834</v>
      </c>
      <c r="N21" s="92">
        <v>46134</v>
      </c>
      <c r="O21" s="92">
        <v>47624</v>
      </c>
      <c r="P21" s="92">
        <v>21357</v>
      </c>
      <c r="Q21" s="92">
        <v>52248</v>
      </c>
      <c r="R21" s="92">
        <v>72152</v>
      </c>
      <c r="S21" s="92">
        <v>70748</v>
      </c>
      <c r="T21" s="92">
        <v>48107</v>
      </c>
      <c r="U21" s="92">
        <v>64037</v>
      </c>
      <c r="V21" s="92">
        <v>53900</v>
      </c>
      <c r="W21" s="92">
        <v>55854</v>
      </c>
      <c r="X21" s="92">
        <v>28466</v>
      </c>
      <c r="Y21" s="92">
        <v>34427</v>
      </c>
      <c r="Z21" s="92">
        <v>26462</v>
      </c>
      <c r="AA21" s="92">
        <v>29263</v>
      </c>
      <c r="AB21" s="92">
        <v>27794</v>
      </c>
      <c r="AC21" s="92">
        <v>33718</v>
      </c>
      <c r="AD21" s="92">
        <v>60776</v>
      </c>
      <c r="AE21" s="92">
        <v>21711</v>
      </c>
      <c r="AF21" s="92">
        <v>10931</v>
      </c>
      <c r="AG21" s="92">
        <v>22204</v>
      </c>
      <c r="AH21" s="92">
        <v>21026</v>
      </c>
      <c r="AI21" s="92">
        <v>13249</v>
      </c>
    </row>
    <row r="22" spans="2:35" ht="15" customHeight="1">
      <c r="B22" s="53" t="s">
        <v>16</v>
      </c>
      <c r="C22" s="158">
        <v>19806</v>
      </c>
      <c r="D22" s="54">
        <v>0</v>
      </c>
      <c r="E22" s="54">
        <v>16518</v>
      </c>
      <c r="F22" s="54">
        <v>17197</v>
      </c>
      <c r="G22" s="54">
        <v>16480</v>
      </c>
      <c r="H22" s="54">
        <v>0</v>
      </c>
      <c r="I22" s="54">
        <v>21015</v>
      </c>
      <c r="J22" s="54">
        <v>18378</v>
      </c>
      <c r="K22" s="54">
        <v>25948</v>
      </c>
      <c r="L22" s="54">
        <v>20</v>
      </c>
      <c r="M22" s="54">
        <v>21677</v>
      </c>
      <c r="N22" s="54">
        <v>23764</v>
      </c>
      <c r="O22" s="54">
        <v>20241</v>
      </c>
      <c r="P22" s="54">
        <v>0</v>
      </c>
      <c r="Q22" s="54">
        <v>17732</v>
      </c>
      <c r="R22" s="54">
        <v>8392</v>
      </c>
      <c r="S22" s="54">
        <v>9511</v>
      </c>
      <c r="T22" s="54">
        <v>0</v>
      </c>
      <c r="U22" s="54">
        <v>9320</v>
      </c>
      <c r="V22" s="54">
        <v>11627</v>
      </c>
      <c r="W22" s="54">
        <v>11616</v>
      </c>
      <c r="X22" s="54">
        <v>0</v>
      </c>
      <c r="Y22" s="54">
        <v>9669</v>
      </c>
      <c r="Z22" s="54">
        <v>10503</v>
      </c>
      <c r="AA22" s="54">
        <v>8813</v>
      </c>
      <c r="AB22" s="54">
        <v>0</v>
      </c>
      <c r="AC22" s="54">
        <v>12428</v>
      </c>
      <c r="AD22" s="54">
        <v>40283</v>
      </c>
      <c r="AE22" s="54">
        <v>10783</v>
      </c>
      <c r="AF22" s="54">
        <v>0</v>
      </c>
      <c r="AG22" s="54">
        <v>11552</v>
      </c>
      <c r="AH22" s="54">
        <v>10843</v>
      </c>
      <c r="AI22" s="54">
        <v>7952</v>
      </c>
    </row>
    <row r="23" spans="2:35" ht="15" customHeight="1">
      <c r="B23" s="53" t="s">
        <v>17</v>
      </c>
      <c r="C23" s="158">
        <v>499</v>
      </c>
      <c r="D23" s="54">
        <v>549</v>
      </c>
      <c r="E23" s="54">
        <v>799</v>
      </c>
      <c r="F23" s="54">
        <v>799</v>
      </c>
      <c r="G23" s="54">
        <v>799</v>
      </c>
      <c r="H23" s="54">
        <v>1299</v>
      </c>
      <c r="I23" s="54">
        <v>1299</v>
      </c>
      <c r="J23" s="54">
        <v>1299</v>
      </c>
      <c r="K23" s="54">
        <v>1299</v>
      </c>
      <c r="L23" s="54">
        <v>1299</v>
      </c>
      <c r="M23" s="54">
        <v>1499</v>
      </c>
      <c r="N23" s="54">
        <v>2259</v>
      </c>
      <c r="O23" s="54">
        <v>2739</v>
      </c>
      <c r="P23" s="54">
        <v>2959</v>
      </c>
      <c r="Q23" s="54">
        <v>3059</v>
      </c>
      <c r="R23" s="54">
        <v>3034</v>
      </c>
      <c r="S23" s="54">
        <v>2972</v>
      </c>
      <c r="T23" s="54">
        <v>2917</v>
      </c>
      <c r="U23" s="54">
        <v>2917</v>
      </c>
      <c r="V23" s="54">
        <v>2774</v>
      </c>
      <c r="W23" s="54">
        <v>2580</v>
      </c>
      <c r="X23" s="54">
        <v>2345</v>
      </c>
      <c r="Y23" s="54">
        <v>2151</v>
      </c>
      <c r="Z23" s="54">
        <v>1357</v>
      </c>
      <c r="AA23" s="54">
        <v>1317</v>
      </c>
      <c r="AB23" s="54">
        <v>1267</v>
      </c>
      <c r="AC23" s="54">
        <v>1202</v>
      </c>
      <c r="AD23" s="54">
        <v>1149</v>
      </c>
      <c r="AE23" s="54">
        <v>1019</v>
      </c>
      <c r="AF23" s="54">
        <v>936</v>
      </c>
      <c r="AG23" s="54">
        <v>937</v>
      </c>
      <c r="AH23" s="54">
        <v>936</v>
      </c>
      <c r="AI23" s="54">
        <v>917</v>
      </c>
    </row>
    <row r="24" spans="2:35" ht="15" customHeight="1">
      <c r="B24" s="53" t="s">
        <v>18</v>
      </c>
      <c r="C24" s="158">
        <v>3156</v>
      </c>
      <c r="D24" s="54">
        <v>3944</v>
      </c>
      <c r="E24" s="54">
        <v>16154</v>
      </c>
      <c r="F24" s="54">
        <v>25112</v>
      </c>
      <c r="G24" s="54">
        <v>25902</v>
      </c>
      <c r="H24" s="54">
        <v>25185</v>
      </c>
      <c r="I24" s="54">
        <v>26362</v>
      </c>
      <c r="J24" s="54">
        <v>21720</v>
      </c>
      <c r="K24" s="54">
        <v>19198</v>
      </c>
      <c r="L24" s="54">
        <v>16556</v>
      </c>
      <c r="M24" s="54">
        <v>19658</v>
      </c>
      <c r="N24" s="54">
        <v>20111</v>
      </c>
      <c r="O24" s="54">
        <v>24644</v>
      </c>
      <c r="P24" s="54">
        <v>18398</v>
      </c>
      <c r="Q24" s="54">
        <v>31457</v>
      </c>
      <c r="R24" s="54">
        <v>60726</v>
      </c>
      <c r="S24" s="54">
        <v>58265</v>
      </c>
      <c r="T24" s="54">
        <v>45190</v>
      </c>
      <c r="U24" s="54">
        <v>51800</v>
      </c>
      <c r="V24" s="54">
        <v>39499</v>
      </c>
      <c r="W24" s="54">
        <v>41658</v>
      </c>
      <c r="X24" s="54">
        <v>26121</v>
      </c>
      <c r="Y24" s="54">
        <v>22607</v>
      </c>
      <c r="Z24" s="54">
        <v>14602</v>
      </c>
      <c r="AA24" s="54">
        <v>19133</v>
      </c>
      <c r="AB24" s="54">
        <v>26527</v>
      </c>
      <c r="AC24" s="54">
        <v>20088</v>
      </c>
      <c r="AD24" s="54">
        <v>19344</v>
      </c>
      <c r="AE24" s="54">
        <v>9728</v>
      </c>
      <c r="AF24" s="54">
        <v>9995</v>
      </c>
      <c r="AG24" s="54">
        <v>9715</v>
      </c>
      <c r="AH24" s="54">
        <v>9142</v>
      </c>
      <c r="AI24" s="54">
        <v>3109</v>
      </c>
    </row>
    <row r="25" spans="2:35" ht="15" customHeight="1">
      <c r="B25" s="53" t="s">
        <v>19</v>
      </c>
      <c r="C25" s="54">
        <v>0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4">
        <v>0</v>
      </c>
      <c r="N25" s="54">
        <v>0</v>
      </c>
      <c r="O25" s="54">
        <v>0</v>
      </c>
      <c r="P25" s="54">
        <v>0</v>
      </c>
      <c r="Q25" s="54">
        <v>0</v>
      </c>
      <c r="R25" s="54">
        <v>0</v>
      </c>
      <c r="S25" s="54">
        <v>0</v>
      </c>
      <c r="T25" s="54">
        <v>0</v>
      </c>
      <c r="U25" s="54">
        <v>0</v>
      </c>
      <c r="V25" s="54">
        <v>0</v>
      </c>
      <c r="W25" s="54">
        <v>0</v>
      </c>
      <c r="X25" s="54">
        <v>0</v>
      </c>
      <c r="Y25" s="54">
        <v>0</v>
      </c>
      <c r="Z25" s="54">
        <v>0</v>
      </c>
      <c r="AA25" s="54">
        <v>0</v>
      </c>
      <c r="AB25" s="54">
        <v>0</v>
      </c>
      <c r="AC25" s="54">
        <v>0</v>
      </c>
      <c r="AD25" s="54">
        <v>0</v>
      </c>
      <c r="AE25" s="54">
        <v>181</v>
      </c>
      <c r="AF25" s="54">
        <v>0</v>
      </c>
      <c r="AG25" s="54">
        <v>0</v>
      </c>
      <c r="AH25" s="54">
        <v>105</v>
      </c>
      <c r="AI25" s="54">
        <v>1271</v>
      </c>
    </row>
    <row r="26" spans="2:35" ht="15" customHeight="1">
      <c r="B26" s="81" t="s">
        <v>20</v>
      </c>
      <c r="C26" s="157">
        <v>19411669</v>
      </c>
      <c r="D26" s="157">
        <v>18257747</v>
      </c>
      <c r="E26" s="157">
        <v>17372683</v>
      </c>
      <c r="F26" s="157">
        <v>17008438</v>
      </c>
      <c r="G26" s="157">
        <v>16840387</v>
      </c>
      <c r="H26" s="157">
        <v>16388784</v>
      </c>
      <c r="I26" s="157">
        <v>16581550</v>
      </c>
      <c r="J26" s="157">
        <v>17153146</v>
      </c>
      <c r="K26" s="157">
        <v>17758162</v>
      </c>
      <c r="L26" s="157">
        <v>16853605</v>
      </c>
      <c r="M26" s="157">
        <v>16578633</v>
      </c>
      <c r="N26" s="157">
        <v>16029327</v>
      </c>
      <c r="O26" s="157">
        <v>15169666</v>
      </c>
      <c r="P26" s="157">
        <v>15181413</v>
      </c>
      <c r="Q26" s="157">
        <v>15567303</v>
      </c>
      <c r="R26" s="157">
        <v>16129447</v>
      </c>
      <c r="S26" s="157">
        <v>15807250.38198</v>
      </c>
      <c r="T26" s="157">
        <v>15375363</v>
      </c>
      <c r="U26" s="157">
        <v>14352961</v>
      </c>
      <c r="V26" s="157">
        <v>13843620</v>
      </c>
      <c r="W26" s="157">
        <v>13865100</v>
      </c>
      <c r="X26" s="157">
        <v>12694702</v>
      </c>
      <c r="Y26" s="157">
        <v>11832720</v>
      </c>
      <c r="Z26" s="157">
        <v>11447709</v>
      </c>
      <c r="AA26" s="157">
        <v>10349529</v>
      </c>
      <c r="AB26" s="157">
        <v>9927396</v>
      </c>
      <c r="AC26" s="157">
        <v>9185871</v>
      </c>
      <c r="AD26" s="157">
        <v>6632276</v>
      </c>
      <c r="AE26" s="157">
        <v>5990615</v>
      </c>
      <c r="AF26" s="157">
        <v>6478511</v>
      </c>
      <c r="AG26" s="157">
        <v>5564657</v>
      </c>
      <c r="AH26" s="157">
        <v>4834473</v>
      </c>
      <c r="AI26" s="157">
        <v>4376207</v>
      </c>
    </row>
    <row r="27" spans="2:35" ht="15" customHeight="1">
      <c r="B27" s="53" t="s">
        <v>21</v>
      </c>
      <c r="C27" s="159">
        <v>20653013</v>
      </c>
      <c r="D27" s="159">
        <v>19459133</v>
      </c>
      <c r="E27" s="159">
        <v>18544082</v>
      </c>
      <c r="F27" s="159">
        <v>18235592</v>
      </c>
      <c r="G27" s="159">
        <v>18033318</v>
      </c>
      <c r="H27" s="159">
        <v>17521697</v>
      </c>
      <c r="I27" s="159">
        <v>17734618</v>
      </c>
      <c r="J27" s="159">
        <v>18359429</v>
      </c>
      <c r="K27" s="159">
        <v>18993827</v>
      </c>
      <c r="L27" s="159">
        <v>18010988</v>
      </c>
      <c r="M27" s="159">
        <v>17690909</v>
      </c>
      <c r="N27" s="159">
        <v>17159554</v>
      </c>
      <c r="O27" s="159">
        <v>16229933</v>
      </c>
      <c r="P27" s="159">
        <v>16157218</v>
      </c>
      <c r="Q27" s="159">
        <v>16602623</v>
      </c>
      <c r="R27" s="159">
        <v>17033409</v>
      </c>
      <c r="S27" s="159">
        <v>16703336.08124</v>
      </c>
      <c r="T27" s="159">
        <v>16247896</v>
      </c>
      <c r="U27" s="159">
        <v>15238543</v>
      </c>
      <c r="V27" s="159">
        <v>14751503</v>
      </c>
      <c r="W27" s="159">
        <v>14772887</v>
      </c>
      <c r="X27" s="159">
        <v>13991003</v>
      </c>
      <c r="Y27" s="159">
        <v>13177896</v>
      </c>
      <c r="Z27" s="159">
        <v>12806485</v>
      </c>
      <c r="AA27" s="159">
        <v>11848401</v>
      </c>
      <c r="AB27" s="159">
        <v>11365168</v>
      </c>
      <c r="AC27" s="159">
        <v>10560424</v>
      </c>
      <c r="AD27" s="159">
        <v>7913889</v>
      </c>
      <c r="AE27" s="159">
        <v>7092910</v>
      </c>
      <c r="AF27" s="159">
        <v>7476590</v>
      </c>
      <c r="AG27" s="159">
        <v>6474525</v>
      </c>
      <c r="AH27" s="159">
        <v>5648385</v>
      </c>
      <c r="AI27" s="159">
        <v>5163513</v>
      </c>
    </row>
    <row r="28" spans="2:35" ht="15" customHeight="1">
      <c r="B28" s="53" t="s">
        <v>22</v>
      </c>
      <c r="C28" s="158">
        <v>-1241344</v>
      </c>
      <c r="D28" s="158">
        <v>-1201386</v>
      </c>
      <c r="E28" s="158">
        <v>-1171399</v>
      </c>
      <c r="F28" s="158">
        <v>-1227154</v>
      </c>
      <c r="G28" s="158">
        <v>-1192931</v>
      </c>
      <c r="H28" s="158">
        <v>-1132913</v>
      </c>
      <c r="I28" s="158">
        <v>-1153068</v>
      </c>
      <c r="J28" s="158">
        <v>-1206283</v>
      </c>
      <c r="K28" s="158">
        <v>-1235665</v>
      </c>
      <c r="L28" s="158">
        <v>-1157383</v>
      </c>
      <c r="M28" s="158">
        <v>-1112276</v>
      </c>
      <c r="N28" s="158">
        <v>-1130227</v>
      </c>
      <c r="O28" s="158">
        <v>-1060267</v>
      </c>
      <c r="P28" s="158">
        <v>-975805</v>
      </c>
      <c r="Q28" s="158">
        <v>-1035320</v>
      </c>
      <c r="R28" s="158">
        <v>-903962</v>
      </c>
      <c r="S28" s="158">
        <v>-896085.69926000002</v>
      </c>
      <c r="T28" s="158">
        <v>-872533</v>
      </c>
      <c r="U28" s="158">
        <v>-885582</v>
      </c>
      <c r="V28" s="158">
        <v>-907883</v>
      </c>
      <c r="W28" s="158">
        <v>-907787</v>
      </c>
      <c r="X28" s="158">
        <v>-1296301</v>
      </c>
      <c r="Y28" s="158">
        <v>-1345176</v>
      </c>
      <c r="Z28" s="158">
        <v>-1358776</v>
      </c>
      <c r="AA28" s="158">
        <v>-1498872</v>
      </c>
      <c r="AB28" s="158">
        <v>-1437772</v>
      </c>
      <c r="AC28" s="158">
        <v>-1374553</v>
      </c>
      <c r="AD28" s="158">
        <v>-1281613</v>
      </c>
      <c r="AE28" s="158">
        <v>-1102295</v>
      </c>
      <c r="AF28" s="158">
        <v>-998079</v>
      </c>
      <c r="AG28" s="158">
        <v>-909868</v>
      </c>
      <c r="AH28" s="158">
        <v>-813912</v>
      </c>
      <c r="AI28" s="158">
        <v>-787306</v>
      </c>
    </row>
    <row r="29" spans="2:35" ht="15" customHeight="1">
      <c r="B29" s="81" t="s">
        <v>23</v>
      </c>
      <c r="C29" s="92">
        <v>0</v>
      </c>
      <c r="D29" s="92">
        <v>0</v>
      </c>
      <c r="E29" s="92">
        <v>0</v>
      </c>
      <c r="F29" s="92">
        <v>0</v>
      </c>
      <c r="G29" s="92">
        <v>81</v>
      </c>
      <c r="H29" s="92">
        <v>176</v>
      </c>
      <c r="I29" s="92">
        <v>326</v>
      </c>
      <c r="J29" s="92">
        <v>404</v>
      </c>
      <c r="K29" s="92">
        <v>752</v>
      </c>
      <c r="L29" s="92">
        <v>1070</v>
      </c>
      <c r="M29" s="92">
        <v>1972</v>
      </c>
      <c r="N29" s="92">
        <v>3133</v>
      </c>
      <c r="O29" s="92">
        <v>5224</v>
      </c>
      <c r="P29" s="92">
        <v>7495</v>
      </c>
      <c r="Q29" s="92">
        <v>10839</v>
      </c>
      <c r="R29" s="92">
        <v>16620</v>
      </c>
      <c r="S29" s="92">
        <v>24684</v>
      </c>
      <c r="T29" s="92">
        <v>34922</v>
      </c>
      <c r="U29" s="92">
        <v>49128</v>
      </c>
      <c r="V29" s="92">
        <v>68186</v>
      </c>
      <c r="W29" s="92">
        <v>90739</v>
      </c>
      <c r="X29" s="92">
        <v>115849</v>
      </c>
      <c r="Y29" s="92">
        <v>143798</v>
      </c>
      <c r="Z29" s="92">
        <v>180205</v>
      </c>
      <c r="AA29" s="92">
        <v>224181</v>
      </c>
      <c r="AB29" s="92">
        <v>274034</v>
      </c>
      <c r="AC29" s="92">
        <v>335661</v>
      </c>
      <c r="AD29" s="92">
        <v>410060</v>
      </c>
      <c r="AE29" s="92">
        <v>499843</v>
      </c>
      <c r="AF29" s="92">
        <v>600155</v>
      </c>
      <c r="AG29" s="92">
        <v>710752</v>
      </c>
      <c r="AH29" s="92">
        <v>813242</v>
      </c>
      <c r="AI29" s="92">
        <v>915394</v>
      </c>
    </row>
    <row r="30" spans="2:35" ht="15" customHeight="1">
      <c r="B30" s="53" t="s">
        <v>24</v>
      </c>
      <c r="C30" s="158">
        <v>3</v>
      </c>
      <c r="D30" s="158">
        <v>29</v>
      </c>
      <c r="E30" s="158">
        <v>98</v>
      </c>
      <c r="F30" s="158">
        <v>144</v>
      </c>
      <c r="G30" s="158">
        <v>165</v>
      </c>
      <c r="H30" s="158">
        <v>222</v>
      </c>
      <c r="I30" s="158">
        <v>439</v>
      </c>
      <c r="J30" s="158">
        <v>635</v>
      </c>
      <c r="K30" s="158">
        <v>1026</v>
      </c>
      <c r="L30" s="158">
        <v>1728</v>
      </c>
      <c r="M30" s="158">
        <v>2857</v>
      </c>
      <c r="N30" s="158">
        <v>4285</v>
      </c>
      <c r="O30" s="158">
        <v>6402</v>
      </c>
      <c r="P30" s="158">
        <v>9719</v>
      </c>
      <c r="Q30" s="158">
        <v>14568</v>
      </c>
      <c r="R30" s="158">
        <v>20553</v>
      </c>
      <c r="S30" s="158">
        <v>29301</v>
      </c>
      <c r="T30" s="158">
        <v>41342</v>
      </c>
      <c r="U30" s="158">
        <v>58615</v>
      </c>
      <c r="V30" s="158">
        <v>80788</v>
      </c>
      <c r="W30" s="158">
        <v>108577</v>
      </c>
      <c r="X30" s="158">
        <v>139202</v>
      </c>
      <c r="Y30" s="158">
        <v>171447</v>
      </c>
      <c r="Z30" s="158">
        <v>216176</v>
      </c>
      <c r="AA30" s="158">
        <v>269140</v>
      </c>
      <c r="AB30" s="158">
        <v>331337</v>
      </c>
      <c r="AC30" s="158">
        <v>408999</v>
      </c>
      <c r="AD30" s="158">
        <v>497020</v>
      </c>
      <c r="AE30" s="158">
        <v>587916</v>
      </c>
      <c r="AF30" s="158">
        <v>688797</v>
      </c>
      <c r="AG30" s="158">
        <v>789001</v>
      </c>
      <c r="AH30" s="158">
        <v>886272</v>
      </c>
      <c r="AI30" s="158">
        <v>972972</v>
      </c>
    </row>
    <row r="31" spans="2:35" ht="15" customHeight="1">
      <c r="B31" s="53" t="s">
        <v>25</v>
      </c>
      <c r="C31" s="158">
        <v>-3</v>
      </c>
      <c r="D31" s="158">
        <v>-29</v>
      </c>
      <c r="E31" s="158">
        <v>-98</v>
      </c>
      <c r="F31" s="158">
        <v>-144</v>
      </c>
      <c r="G31" s="158">
        <v>-84</v>
      </c>
      <c r="H31" s="158">
        <v>-46</v>
      </c>
      <c r="I31" s="158">
        <v>-113</v>
      </c>
      <c r="J31" s="158">
        <v>-231</v>
      </c>
      <c r="K31" s="158">
        <v>-274</v>
      </c>
      <c r="L31" s="158">
        <v>-658</v>
      </c>
      <c r="M31" s="158">
        <v>-885</v>
      </c>
      <c r="N31" s="158">
        <v>-1152</v>
      </c>
      <c r="O31" s="158">
        <v>-1178</v>
      </c>
      <c r="P31" s="158">
        <v>-2224</v>
      </c>
      <c r="Q31" s="158">
        <v>-3729</v>
      </c>
      <c r="R31" s="158">
        <v>-3933</v>
      </c>
      <c r="S31" s="158">
        <v>-4617</v>
      </c>
      <c r="T31" s="158">
        <v>-6420</v>
      </c>
      <c r="U31" s="158">
        <v>-9487</v>
      </c>
      <c r="V31" s="158">
        <v>-12602</v>
      </c>
      <c r="W31" s="158">
        <v>-17838</v>
      </c>
      <c r="X31" s="158">
        <v>-23353</v>
      </c>
      <c r="Y31" s="158">
        <v>-27649</v>
      </c>
      <c r="Z31" s="158">
        <v>-35971</v>
      </c>
      <c r="AA31" s="158">
        <v>-44959</v>
      </c>
      <c r="AB31" s="158">
        <v>-57303</v>
      </c>
      <c r="AC31" s="158">
        <v>-73338</v>
      </c>
      <c r="AD31" s="158">
        <v>-86960</v>
      </c>
      <c r="AE31" s="158">
        <v>-88073</v>
      </c>
      <c r="AF31" s="158">
        <v>-88642</v>
      </c>
      <c r="AG31" s="158">
        <v>-78249</v>
      </c>
      <c r="AH31" s="158">
        <v>-73030</v>
      </c>
      <c r="AI31" s="158">
        <v>-57578</v>
      </c>
    </row>
    <row r="32" spans="2:35" ht="15" customHeight="1">
      <c r="B32" s="81" t="s">
        <v>26</v>
      </c>
      <c r="C32" s="157">
        <v>6387840</v>
      </c>
      <c r="D32" s="157">
        <v>6077261</v>
      </c>
      <c r="E32" s="157">
        <v>6039942</v>
      </c>
      <c r="F32" s="157">
        <v>5922369</v>
      </c>
      <c r="G32" s="157">
        <v>5802245</v>
      </c>
      <c r="H32" s="157">
        <v>5799994</v>
      </c>
      <c r="I32" s="157">
        <v>6317302</v>
      </c>
      <c r="J32" s="157">
        <v>6444938</v>
      </c>
      <c r="K32" s="157">
        <v>6235281</v>
      </c>
      <c r="L32" s="157">
        <v>6260604</v>
      </c>
      <c r="M32" s="157">
        <v>6089719</v>
      </c>
      <c r="N32" s="157">
        <v>6015034</v>
      </c>
      <c r="O32" s="157">
        <v>5966831</v>
      </c>
      <c r="P32" s="157">
        <v>5857495</v>
      </c>
      <c r="Q32" s="157">
        <v>5833328</v>
      </c>
      <c r="R32" s="157">
        <v>5403883</v>
      </c>
      <c r="S32" s="157">
        <v>5424540.9689548602</v>
      </c>
      <c r="T32" s="157">
        <v>5424455</v>
      </c>
      <c r="U32" s="157">
        <v>5371461</v>
      </c>
      <c r="V32" s="157">
        <v>5083787</v>
      </c>
      <c r="W32" s="157">
        <v>4902821</v>
      </c>
      <c r="X32" s="157">
        <v>4909299</v>
      </c>
      <c r="Y32" s="157">
        <v>4630555</v>
      </c>
      <c r="Z32" s="157">
        <v>4671179</v>
      </c>
      <c r="AA32" s="157">
        <v>6426255</v>
      </c>
      <c r="AB32" s="157">
        <v>4569149</v>
      </c>
      <c r="AC32" s="157">
        <v>4443803</v>
      </c>
      <c r="AD32" s="157">
        <v>3923155</v>
      </c>
      <c r="AE32" s="157">
        <v>3922189</v>
      </c>
      <c r="AF32" s="157">
        <v>3605090</v>
      </c>
      <c r="AG32" s="157">
        <v>3945614</v>
      </c>
      <c r="AH32" s="157">
        <v>3815262</v>
      </c>
      <c r="AI32" s="157">
        <v>4461804</v>
      </c>
    </row>
    <row r="33" spans="2:35" ht="15" customHeight="1">
      <c r="B33" s="53" t="s">
        <v>27</v>
      </c>
      <c r="C33" s="159">
        <v>36152</v>
      </c>
      <c r="D33" s="159">
        <v>38858</v>
      </c>
      <c r="E33" s="159">
        <v>58021</v>
      </c>
      <c r="F33" s="159">
        <v>62779</v>
      </c>
      <c r="G33" s="159">
        <v>59736</v>
      </c>
      <c r="H33" s="159">
        <v>68169</v>
      </c>
      <c r="I33" s="159">
        <v>132559</v>
      </c>
      <c r="J33" s="159">
        <v>190420</v>
      </c>
      <c r="K33" s="159">
        <v>184796</v>
      </c>
      <c r="L33" s="159">
        <v>172569</v>
      </c>
      <c r="M33" s="159">
        <v>122303</v>
      </c>
      <c r="N33" s="159">
        <v>76201</v>
      </c>
      <c r="O33" s="159">
        <v>147511</v>
      </c>
      <c r="P33" s="159">
        <v>245201</v>
      </c>
      <c r="Q33" s="159">
        <v>424884</v>
      </c>
      <c r="R33" s="159">
        <v>359208</v>
      </c>
      <c r="S33" s="159">
        <v>491533</v>
      </c>
      <c r="T33" s="159">
        <v>545117</v>
      </c>
      <c r="U33" s="159">
        <v>496062</v>
      </c>
      <c r="V33" s="159">
        <v>387895</v>
      </c>
      <c r="W33" s="159">
        <v>341494</v>
      </c>
      <c r="X33" s="159">
        <v>428518</v>
      </c>
      <c r="Y33" s="159">
        <v>382468</v>
      </c>
      <c r="Z33" s="159">
        <v>417614</v>
      </c>
      <c r="AA33" s="159">
        <v>2316841</v>
      </c>
      <c r="AB33" s="159">
        <v>371513</v>
      </c>
      <c r="AC33" s="159">
        <v>351841</v>
      </c>
      <c r="AD33" s="159">
        <v>301894</v>
      </c>
      <c r="AE33" s="159">
        <v>195910</v>
      </c>
      <c r="AF33" s="159">
        <v>81134</v>
      </c>
      <c r="AG33" s="159">
        <v>0</v>
      </c>
      <c r="AH33" s="159">
        <v>0</v>
      </c>
      <c r="AI33" s="159">
        <v>0</v>
      </c>
    </row>
    <row r="34" spans="2:35" ht="15" customHeight="1">
      <c r="B34" s="53" t="s">
        <v>28</v>
      </c>
      <c r="C34" s="159">
        <v>1903</v>
      </c>
      <c r="D34" s="159">
        <v>1760</v>
      </c>
      <c r="E34" s="159">
        <v>1645</v>
      </c>
      <c r="F34" s="159">
        <v>1737</v>
      </c>
      <c r="G34" s="159">
        <v>1563</v>
      </c>
      <c r="H34" s="159">
        <v>1935</v>
      </c>
      <c r="I34" s="159">
        <v>337</v>
      </c>
      <c r="J34" s="159">
        <v>1772</v>
      </c>
      <c r="K34" s="159">
        <v>1778</v>
      </c>
      <c r="L34" s="159">
        <v>1728</v>
      </c>
      <c r="M34" s="159">
        <v>1652</v>
      </c>
      <c r="N34" s="159">
        <v>1531</v>
      </c>
      <c r="O34" s="159">
        <v>1495</v>
      </c>
      <c r="P34" s="159">
        <v>1485</v>
      </c>
      <c r="Q34" s="159">
        <v>1008</v>
      </c>
      <c r="R34" s="159">
        <v>258</v>
      </c>
      <c r="S34" s="159">
        <v>253.86581999999999</v>
      </c>
      <c r="T34" s="159">
        <v>297</v>
      </c>
      <c r="U34" s="159">
        <v>210</v>
      </c>
      <c r="V34" s="159">
        <v>73</v>
      </c>
      <c r="W34" s="159">
        <v>10</v>
      </c>
      <c r="X34" s="159">
        <v>30</v>
      </c>
      <c r="Y34" s="159">
        <v>602</v>
      </c>
      <c r="Z34" s="159">
        <v>156</v>
      </c>
      <c r="AA34" s="159">
        <v>58</v>
      </c>
      <c r="AB34" s="159">
        <v>2434</v>
      </c>
      <c r="AC34" s="159">
        <v>4309</v>
      </c>
      <c r="AD34" s="159">
        <v>9904</v>
      </c>
      <c r="AE34" s="159">
        <v>9249</v>
      </c>
      <c r="AF34" s="159">
        <v>8573</v>
      </c>
      <c r="AG34" s="159">
        <v>7578</v>
      </c>
      <c r="AH34" s="159">
        <v>6683</v>
      </c>
      <c r="AI34" s="159">
        <v>6036</v>
      </c>
    </row>
    <row r="35" spans="2:35" ht="15" customHeight="1">
      <c r="B35" s="53" t="s">
        <v>29</v>
      </c>
      <c r="C35" s="159">
        <v>3245</v>
      </c>
      <c r="D35" s="159">
        <v>2474</v>
      </c>
      <c r="E35" s="159">
        <v>8215</v>
      </c>
      <c r="F35" s="159">
        <v>7466</v>
      </c>
      <c r="G35" s="159">
        <v>7299</v>
      </c>
      <c r="H35" s="159">
        <v>2700</v>
      </c>
      <c r="I35" s="159">
        <v>4373</v>
      </c>
      <c r="J35" s="159">
        <v>2575</v>
      </c>
      <c r="K35" s="159">
        <v>2258</v>
      </c>
      <c r="L35" s="159">
        <v>3599</v>
      </c>
      <c r="M35" s="159">
        <v>2218</v>
      </c>
      <c r="N35" s="159">
        <v>3397</v>
      </c>
      <c r="O35" s="159">
        <v>19567</v>
      </c>
      <c r="P35" s="159">
        <v>5233</v>
      </c>
      <c r="Q35" s="159">
        <v>12771</v>
      </c>
      <c r="R35" s="159">
        <v>5649</v>
      </c>
      <c r="S35" s="159">
        <v>7791.6723199999997</v>
      </c>
      <c r="T35" s="159">
        <v>18593</v>
      </c>
      <c r="U35" s="159">
        <v>4075</v>
      </c>
      <c r="V35" s="159">
        <v>2930</v>
      </c>
      <c r="W35" s="159">
        <v>3504</v>
      </c>
      <c r="X35" s="159">
        <v>2854</v>
      </c>
      <c r="Y35" s="159">
        <v>11402</v>
      </c>
      <c r="Z35" s="159">
        <v>5996</v>
      </c>
      <c r="AA35" s="159">
        <v>919</v>
      </c>
      <c r="AB35" s="159">
        <v>3694</v>
      </c>
      <c r="AC35" s="159">
        <v>2559</v>
      </c>
      <c r="AD35" s="159">
        <v>14932</v>
      </c>
      <c r="AE35" s="159">
        <v>1486</v>
      </c>
      <c r="AF35" s="159">
        <v>1722</v>
      </c>
      <c r="AG35" s="159">
        <v>19725</v>
      </c>
      <c r="AH35" s="159">
        <v>10427</v>
      </c>
      <c r="AI35" s="159">
        <v>660</v>
      </c>
    </row>
    <row r="36" spans="2:35" ht="15" customHeight="1">
      <c r="B36" s="53" t="s">
        <v>32</v>
      </c>
      <c r="C36" s="159">
        <v>6453</v>
      </c>
      <c r="D36" s="159">
        <v>6967</v>
      </c>
      <c r="E36" s="159">
        <v>11144</v>
      </c>
      <c r="F36" s="159">
        <v>11334</v>
      </c>
      <c r="G36" s="159">
        <v>11424</v>
      </c>
      <c r="H36" s="159">
        <v>14007</v>
      </c>
      <c r="I36" s="159">
        <v>6484</v>
      </c>
      <c r="J36" s="159">
        <v>19544</v>
      </c>
      <c r="K36" s="159">
        <v>22231</v>
      </c>
      <c r="L36" s="159">
        <v>27399</v>
      </c>
      <c r="M36" s="159">
        <v>43961</v>
      </c>
      <c r="N36" s="159">
        <v>47141</v>
      </c>
      <c r="O36" s="159">
        <v>30198</v>
      </c>
      <c r="P36" s="159">
        <v>39779</v>
      </c>
      <c r="Q36" s="159">
        <v>107176</v>
      </c>
      <c r="R36" s="159">
        <v>90015</v>
      </c>
      <c r="S36" s="159">
        <v>151361.52718</v>
      </c>
      <c r="T36" s="159">
        <v>156280</v>
      </c>
      <c r="U36" s="159">
        <v>171507</v>
      </c>
      <c r="V36" s="159">
        <v>170536</v>
      </c>
      <c r="W36" s="159">
        <v>207334</v>
      </c>
      <c r="X36" s="159">
        <v>193750</v>
      </c>
      <c r="Y36" s="159">
        <v>91338</v>
      </c>
      <c r="Z36" s="159">
        <v>156998</v>
      </c>
      <c r="AA36" s="159">
        <v>113882</v>
      </c>
      <c r="AB36" s="159">
        <v>154598</v>
      </c>
      <c r="AC36" s="159">
        <v>148413</v>
      </c>
      <c r="AD36" s="159">
        <v>0</v>
      </c>
      <c r="AE36" s="159">
        <v>0</v>
      </c>
      <c r="AF36" s="159">
        <v>0</v>
      </c>
      <c r="AG36" s="159">
        <v>0</v>
      </c>
      <c r="AH36" s="159">
        <v>0</v>
      </c>
      <c r="AI36" s="159">
        <v>0</v>
      </c>
    </row>
    <row r="37" spans="2:35" ht="15" customHeight="1">
      <c r="B37" s="53" t="s">
        <v>33</v>
      </c>
      <c r="C37" s="159">
        <v>853061</v>
      </c>
      <c r="D37" s="159">
        <v>914688</v>
      </c>
      <c r="E37" s="159">
        <v>839586</v>
      </c>
      <c r="F37" s="159">
        <v>852570</v>
      </c>
      <c r="G37" s="159">
        <v>875274</v>
      </c>
      <c r="H37" s="159">
        <v>916819</v>
      </c>
      <c r="I37" s="159">
        <v>857507</v>
      </c>
      <c r="J37" s="159">
        <v>831619</v>
      </c>
      <c r="K37" s="159">
        <v>868687</v>
      </c>
      <c r="L37" s="159">
        <v>897463</v>
      </c>
      <c r="M37" s="159">
        <v>798591</v>
      </c>
      <c r="N37" s="159">
        <v>821930</v>
      </c>
      <c r="O37" s="159">
        <v>948970</v>
      </c>
      <c r="P37" s="159">
        <v>956469</v>
      </c>
      <c r="Q37" s="159">
        <v>793523</v>
      </c>
      <c r="R37" s="159">
        <v>779892</v>
      </c>
      <c r="S37" s="159">
        <v>743095.08857000002</v>
      </c>
      <c r="T37" s="159">
        <v>744698</v>
      </c>
      <c r="U37" s="159">
        <v>629374</v>
      </c>
      <c r="V37" s="159">
        <v>607318</v>
      </c>
      <c r="W37" s="159">
        <v>600438</v>
      </c>
      <c r="X37" s="159">
        <v>628285</v>
      </c>
      <c r="Y37" s="159">
        <v>539821</v>
      </c>
      <c r="Z37" s="159">
        <v>523781</v>
      </c>
      <c r="AA37" s="159">
        <v>488905</v>
      </c>
      <c r="AB37" s="159">
        <v>510360</v>
      </c>
      <c r="AC37" s="159">
        <v>455218</v>
      </c>
      <c r="AD37" s="159">
        <v>397030</v>
      </c>
      <c r="AE37" s="159">
        <v>407607</v>
      </c>
      <c r="AF37" s="159">
        <v>472239</v>
      </c>
      <c r="AG37" s="159">
        <v>467536</v>
      </c>
      <c r="AH37" s="159">
        <v>513022</v>
      </c>
      <c r="AI37" s="159">
        <v>521552</v>
      </c>
    </row>
    <row r="38" spans="2:35" ht="15" customHeight="1">
      <c r="B38" s="53" t="s">
        <v>34</v>
      </c>
      <c r="C38" s="158">
        <v>-113967</v>
      </c>
      <c r="D38" s="158">
        <v>-130238</v>
      </c>
      <c r="E38" s="158">
        <v>-126964</v>
      </c>
      <c r="F38" s="158">
        <v>-97336</v>
      </c>
      <c r="G38" s="158">
        <v>-101667</v>
      </c>
      <c r="H38" s="158">
        <v>-88423</v>
      </c>
      <c r="I38" s="158">
        <v>-75810</v>
      </c>
      <c r="J38" s="158">
        <v>-46610</v>
      </c>
      <c r="K38" s="158">
        <v>-67880</v>
      </c>
      <c r="L38" s="158">
        <v>-65882</v>
      </c>
      <c r="M38" s="158">
        <v>-59850</v>
      </c>
      <c r="N38" s="158">
        <v>-61307</v>
      </c>
      <c r="O38" s="158">
        <v>-88872</v>
      </c>
      <c r="P38" s="158">
        <v>-75425</v>
      </c>
      <c r="Q38" s="158">
        <v>-72827</v>
      </c>
      <c r="R38" s="158">
        <v>-78425</v>
      </c>
      <c r="S38" s="158">
        <v>-60331.205450000001</v>
      </c>
      <c r="T38" s="158">
        <v>-49573</v>
      </c>
      <c r="U38" s="158">
        <v>-38953</v>
      </c>
      <c r="V38" s="158">
        <v>-47376</v>
      </c>
      <c r="W38" s="158">
        <v>-42716</v>
      </c>
      <c r="X38" s="158">
        <v>-43881</v>
      </c>
      <c r="Y38" s="158">
        <v>-46774</v>
      </c>
      <c r="Z38" s="158">
        <v>-58239</v>
      </c>
      <c r="AA38" s="158">
        <v>-39958</v>
      </c>
      <c r="AB38" s="158">
        <v>-32652</v>
      </c>
      <c r="AC38" s="158">
        <v>-28388</v>
      </c>
      <c r="AD38" s="158">
        <v>-24034</v>
      </c>
      <c r="AE38" s="158">
        <v>-22582</v>
      </c>
      <c r="AF38" s="158">
        <v>-76059</v>
      </c>
      <c r="AG38" s="158">
        <v>-134928</v>
      </c>
      <c r="AH38" s="158">
        <v>-68435</v>
      </c>
      <c r="AI38" s="158">
        <v>-26465</v>
      </c>
    </row>
    <row r="39" spans="2:35" ht="15" customHeight="1">
      <c r="B39" s="53" t="s">
        <v>35</v>
      </c>
      <c r="C39" s="159">
        <v>5600993</v>
      </c>
      <c r="D39" s="159">
        <v>5241729</v>
      </c>
      <c r="E39" s="159">
        <v>5247362</v>
      </c>
      <c r="F39" s="159">
        <v>5083044</v>
      </c>
      <c r="G39" s="159">
        <v>4947812</v>
      </c>
      <c r="H39" s="159">
        <v>4883978</v>
      </c>
      <c r="I39" s="159">
        <v>5390838</v>
      </c>
      <c r="J39" s="159">
        <v>5444395</v>
      </c>
      <c r="K39" s="159">
        <v>5222553</v>
      </c>
      <c r="L39" s="159">
        <v>5222880</v>
      </c>
      <c r="M39" s="159">
        <v>5179966</v>
      </c>
      <c r="N39" s="159">
        <v>5125255</v>
      </c>
      <c r="O39" s="159">
        <v>4906509</v>
      </c>
      <c r="P39" s="159">
        <v>4683309</v>
      </c>
      <c r="Q39" s="159">
        <v>4565603</v>
      </c>
      <c r="R39" s="159">
        <v>4246420</v>
      </c>
      <c r="S39" s="159">
        <v>4090143.0205148598</v>
      </c>
      <c r="T39" s="159">
        <v>4008319</v>
      </c>
      <c r="U39" s="159">
        <v>4092246</v>
      </c>
      <c r="V39" s="159">
        <v>3945631</v>
      </c>
      <c r="W39" s="159">
        <v>3775735</v>
      </c>
      <c r="X39" s="159">
        <v>3681658</v>
      </c>
      <c r="Y39" s="159">
        <v>3633784</v>
      </c>
      <c r="Z39" s="159">
        <v>3609213</v>
      </c>
      <c r="AA39" s="159">
        <v>3532060</v>
      </c>
      <c r="AB39" s="159">
        <v>3545386</v>
      </c>
      <c r="AC39" s="159">
        <v>3498568</v>
      </c>
      <c r="AD39" s="159">
        <v>3210131</v>
      </c>
      <c r="AE39" s="159">
        <v>3315537</v>
      </c>
      <c r="AF39" s="159">
        <v>3103795</v>
      </c>
      <c r="AG39" s="159">
        <v>3576166</v>
      </c>
      <c r="AH39" s="159">
        <v>3344024</v>
      </c>
      <c r="AI39" s="159">
        <v>3951224</v>
      </c>
    </row>
    <row r="40" spans="2:35" ht="15" customHeight="1">
      <c r="B40" s="53" t="s">
        <v>30</v>
      </c>
      <c r="C40" s="93">
        <v>0</v>
      </c>
      <c r="D40" s="159">
        <v>1023</v>
      </c>
      <c r="E40" s="159">
        <v>933</v>
      </c>
      <c r="F40" s="159">
        <v>775</v>
      </c>
      <c r="G40" s="159">
        <v>804</v>
      </c>
      <c r="H40" s="159">
        <v>809</v>
      </c>
      <c r="I40" s="159">
        <v>1014</v>
      </c>
      <c r="J40" s="159">
        <v>1223</v>
      </c>
      <c r="K40" s="159">
        <v>858</v>
      </c>
      <c r="L40" s="159">
        <v>848</v>
      </c>
      <c r="M40" s="159">
        <v>878</v>
      </c>
      <c r="N40" s="159">
        <v>886</v>
      </c>
      <c r="O40" s="159">
        <v>1453</v>
      </c>
      <c r="P40" s="159">
        <v>1444</v>
      </c>
      <c r="Q40" s="159">
        <v>1190</v>
      </c>
      <c r="R40" s="159">
        <v>866</v>
      </c>
      <c r="S40" s="159">
        <v>694</v>
      </c>
      <c r="T40" s="159">
        <v>724</v>
      </c>
      <c r="U40" s="159">
        <v>1872</v>
      </c>
      <c r="V40" s="159">
        <v>2040</v>
      </c>
      <c r="W40" s="159">
        <v>4785</v>
      </c>
      <c r="X40" s="159">
        <v>4800</v>
      </c>
      <c r="Y40" s="159">
        <v>4864</v>
      </c>
      <c r="Z40" s="159">
        <v>3651</v>
      </c>
      <c r="AA40" s="159">
        <v>4989</v>
      </c>
      <c r="AB40" s="159">
        <v>3778</v>
      </c>
      <c r="AC40" s="159">
        <v>3227</v>
      </c>
      <c r="AD40" s="159">
        <v>3119</v>
      </c>
      <c r="AE40" s="159">
        <v>3124</v>
      </c>
      <c r="AF40" s="159">
        <v>3138</v>
      </c>
      <c r="AG40" s="159">
        <v>0</v>
      </c>
      <c r="AH40" s="159">
        <v>0</v>
      </c>
      <c r="AI40" s="159">
        <v>0</v>
      </c>
    </row>
    <row r="41" spans="2:35" ht="15" customHeight="1">
      <c r="B41" s="53" t="s">
        <v>31</v>
      </c>
      <c r="C41" s="93">
        <v>0</v>
      </c>
      <c r="D41" s="93">
        <v>0</v>
      </c>
      <c r="E41" s="93">
        <v>0</v>
      </c>
      <c r="F41" s="93">
        <v>0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0</v>
      </c>
      <c r="Q41" s="93">
        <v>0</v>
      </c>
      <c r="R41" s="93">
        <v>0</v>
      </c>
      <c r="S41" s="93">
        <v>0</v>
      </c>
      <c r="T41" s="93">
        <v>0</v>
      </c>
      <c r="U41" s="93">
        <v>15068</v>
      </c>
      <c r="V41" s="93">
        <v>14740</v>
      </c>
      <c r="W41" s="93">
        <v>12237</v>
      </c>
      <c r="X41" s="93">
        <v>13285</v>
      </c>
      <c r="Y41" s="93">
        <v>13050</v>
      </c>
      <c r="Z41" s="93">
        <v>12009</v>
      </c>
      <c r="AA41" s="93">
        <v>8559</v>
      </c>
      <c r="AB41" s="93">
        <v>10038</v>
      </c>
      <c r="AC41" s="93">
        <v>8056</v>
      </c>
      <c r="AD41" s="93">
        <v>10179</v>
      </c>
      <c r="AE41" s="93">
        <v>11858</v>
      </c>
      <c r="AF41" s="93">
        <v>10548</v>
      </c>
      <c r="AG41" s="93">
        <v>9537</v>
      </c>
      <c r="AH41" s="93">
        <v>9541</v>
      </c>
      <c r="AI41" s="93">
        <v>8797</v>
      </c>
    </row>
    <row r="42" spans="2:35" ht="15" customHeight="1">
      <c r="B42" s="81" t="s">
        <v>36</v>
      </c>
      <c r="C42" s="157">
        <v>440383</v>
      </c>
      <c r="D42" s="157">
        <v>453130</v>
      </c>
      <c r="E42" s="157">
        <v>506441</v>
      </c>
      <c r="F42" s="157">
        <v>479040</v>
      </c>
      <c r="G42" s="157">
        <v>470313</v>
      </c>
      <c r="H42" s="157">
        <v>504907</v>
      </c>
      <c r="I42" s="157">
        <v>542028</v>
      </c>
      <c r="J42" s="157">
        <v>582178</v>
      </c>
      <c r="K42" s="157">
        <v>615346</v>
      </c>
      <c r="L42" s="157">
        <v>667662</v>
      </c>
      <c r="M42" s="157">
        <v>695607</v>
      </c>
      <c r="N42" s="157">
        <v>718195</v>
      </c>
      <c r="O42" s="157">
        <v>692248</v>
      </c>
      <c r="P42" s="157">
        <v>686741</v>
      </c>
      <c r="Q42" s="157">
        <v>699362</v>
      </c>
      <c r="R42" s="157">
        <v>731189</v>
      </c>
      <c r="S42" s="157">
        <v>688793.19169000001</v>
      </c>
      <c r="T42" s="157">
        <v>708953</v>
      </c>
      <c r="U42" s="157">
        <v>628266</v>
      </c>
      <c r="V42" s="157">
        <v>557208</v>
      </c>
      <c r="W42" s="157">
        <v>581194</v>
      </c>
      <c r="X42" s="157">
        <v>515718</v>
      </c>
      <c r="Y42" s="157">
        <v>491782</v>
      </c>
      <c r="Z42" s="157">
        <v>453791</v>
      </c>
      <c r="AA42" s="157">
        <v>421622</v>
      </c>
      <c r="AB42" s="157">
        <v>420495</v>
      </c>
      <c r="AC42" s="157">
        <v>429608</v>
      </c>
      <c r="AD42" s="157">
        <v>361937</v>
      </c>
      <c r="AE42" s="157">
        <v>318207</v>
      </c>
      <c r="AF42" s="157">
        <v>346917</v>
      </c>
      <c r="AG42" s="157">
        <v>361455</v>
      </c>
      <c r="AH42" s="157">
        <v>329932</v>
      </c>
      <c r="AI42" s="157">
        <v>322194</v>
      </c>
    </row>
    <row r="43" spans="2:35" ht="15" customHeight="1">
      <c r="B43" s="53" t="s">
        <v>37</v>
      </c>
      <c r="C43" s="159">
        <v>393573</v>
      </c>
      <c r="D43" s="159">
        <v>403834</v>
      </c>
      <c r="E43" s="159">
        <v>446172</v>
      </c>
      <c r="F43" s="159">
        <v>413138</v>
      </c>
      <c r="G43" s="159">
        <v>407011</v>
      </c>
      <c r="H43" s="159">
        <v>410837</v>
      </c>
      <c r="I43" s="159">
        <v>391135</v>
      </c>
      <c r="J43" s="159">
        <v>400148</v>
      </c>
      <c r="K43" s="159">
        <v>387796</v>
      </c>
      <c r="L43" s="159">
        <v>364717</v>
      </c>
      <c r="M43" s="159">
        <v>348908</v>
      </c>
      <c r="N43" s="159">
        <v>354262</v>
      </c>
      <c r="O43" s="159">
        <v>327313</v>
      </c>
      <c r="P43" s="159">
        <v>281697</v>
      </c>
      <c r="Q43" s="159">
        <v>249689</v>
      </c>
      <c r="R43" s="159">
        <v>225600</v>
      </c>
      <c r="S43" s="159">
        <v>165421.32641000001</v>
      </c>
      <c r="T43" s="159">
        <v>141722</v>
      </c>
      <c r="U43" s="159">
        <v>133097</v>
      </c>
      <c r="V43" s="159">
        <v>129578</v>
      </c>
      <c r="W43" s="159">
        <v>143600</v>
      </c>
      <c r="X43" s="159">
        <v>126735</v>
      </c>
      <c r="Y43" s="159">
        <v>174059</v>
      </c>
      <c r="Z43" s="159">
        <v>161368</v>
      </c>
      <c r="AA43" s="159">
        <v>143391</v>
      </c>
      <c r="AB43" s="159">
        <v>141756</v>
      </c>
      <c r="AC43" s="159">
        <v>134827</v>
      </c>
      <c r="AD43" s="159">
        <v>116606</v>
      </c>
      <c r="AE43" s="159">
        <v>105134</v>
      </c>
      <c r="AF43" s="159">
        <v>114088</v>
      </c>
      <c r="AG43" s="159">
        <v>133017</v>
      </c>
      <c r="AH43" s="159">
        <v>152865</v>
      </c>
      <c r="AI43" s="159">
        <v>193368</v>
      </c>
    </row>
    <row r="44" spans="2:35" ht="15" customHeight="1">
      <c r="B44" s="53" t="s">
        <v>38</v>
      </c>
      <c r="C44" s="158">
        <v>-50943</v>
      </c>
      <c r="D44" s="158">
        <v>-54925</v>
      </c>
      <c r="E44" s="158">
        <v>-58207</v>
      </c>
      <c r="F44" s="158">
        <v>-60355</v>
      </c>
      <c r="G44" s="158">
        <v>-63595</v>
      </c>
      <c r="H44" s="158">
        <v>-68244</v>
      </c>
      <c r="I44" s="158">
        <v>-48914</v>
      </c>
      <c r="J44" s="158">
        <v>-54817</v>
      </c>
      <c r="K44" s="158">
        <v>-47996</v>
      </c>
      <c r="L44" s="158">
        <v>-53356</v>
      </c>
      <c r="M44" s="158">
        <v>-48250</v>
      </c>
      <c r="N44" s="158">
        <v>-51988</v>
      </c>
      <c r="O44" s="158">
        <v>-50166</v>
      </c>
      <c r="P44" s="158">
        <v>-45923</v>
      </c>
      <c r="Q44" s="158">
        <v>-39957</v>
      </c>
      <c r="R44" s="158">
        <v>-42844</v>
      </c>
      <c r="S44" s="158">
        <v>-40355.130619999996</v>
      </c>
      <c r="T44" s="158">
        <v>-39999</v>
      </c>
      <c r="U44" s="158">
        <v>-37342</v>
      </c>
      <c r="V44" s="158">
        <v>-40811</v>
      </c>
      <c r="W44" s="158">
        <v>-51760</v>
      </c>
      <c r="X44" s="158">
        <v>-52170</v>
      </c>
      <c r="Y44" s="158">
        <v>-97134</v>
      </c>
      <c r="Z44" s="158">
        <v>-105607</v>
      </c>
      <c r="AA44" s="158">
        <v>-99804</v>
      </c>
      <c r="AB44" s="158">
        <v>-98925</v>
      </c>
      <c r="AC44" s="158">
        <v>-89456</v>
      </c>
      <c r="AD44" s="158">
        <v>-82874</v>
      </c>
      <c r="AE44" s="158">
        <v>-74934</v>
      </c>
      <c r="AF44" s="158">
        <v>-77899</v>
      </c>
      <c r="AG44" s="158">
        <v>-86544</v>
      </c>
      <c r="AH44" s="158">
        <v>-96415</v>
      </c>
      <c r="AI44" s="158">
        <v>-118567</v>
      </c>
    </row>
    <row r="45" spans="2:35" ht="15" customHeight="1">
      <c r="B45" s="53" t="s">
        <v>39</v>
      </c>
      <c r="C45" s="159">
        <v>97753</v>
      </c>
      <c r="D45" s="159">
        <v>104221</v>
      </c>
      <c r="E45" s="159">
        <v>118476</v>
      </c>
      <c r="F45" s="159">
        <v>126257</v>
      </c>
      <c r="G45" s="159">
        <v>126897</v>
      </c>
      <c r="H45" s="159">
        <v>162314</v>
      </c>
      <c r="I45" s="159">
        <v>199807</v>
      </c>
      <c r="J45" s="159">
        <v>236847</v>
      </c>
      <c r="K45" s="159">
        <v>275546</v>
      </c>
      <c r="L45" s="159">
        <v>356301</v>
      </c>
      <c r="M45" s="159">
        <v>394949</v>
      </c>
      <c r="N45" s="159">
        <v>415921</v>
      </c>
      <c r="O45" s="159">
        <v>415101</v>
      </c>
      <c r="P45" s="159">
        <v>450967</v>
      </c>
      <c r="Q45" s="159">
        <v>489630</v>
      </c>
      <c r="R45" s="159">
        <v>548433</v>
      </c>
      <c r="S45" s="159">
        <v>563726.99589999998</v>
      </c>
      <c r="T45" s="159">
        <v>607230</v>
      </c>
      <c r="U45" s="159">
        <v>532511</v>
      </c>
      <c r="V45" s="159">
        <v>468441</v>
      </c>
      <c r="W45" s="159">
        <v>489354</v>
      </c>
      <c r="X45" s="159">
        <v>441153</v>
      </c>
      <c r="Y45" s="159">
        <v>414857</v>
      </c>
      <c r="Z45" s="159">
        <v>398030</v>
      </c>
      <c r="AA45" s="159">
        <v>378035</v>
      </c>
      <c r="AB45" s="159">
        <v>377664</v>
      </c>
      <c r="AC45" s="159">
        <v>384237</v>
      </c>
      <c r="AD45" s="159">
        <v>328205</v>
      </c>
      <c r="AE45" s="159">
        <v>288007</v>
      </c>
      <c r="AF45" s="159">
        <v>310728</v>
      </c>
      <c r="AG45" s="159">
        <v>314982</v>
      </c>
      <c r="AH45" s="159">
        <v>273482</v>
      </c>
      <c r="AI45" s="159">
        <v>247393</v>
      </c>
    </row>
    <row r="46" spans="2:35" ht="15" customHeight="1">
      <c r="B46" s="5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</row>
    <row r="47" spans="2:35" ht="15" customHeight="1">
      <c r="B47" s="5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</row>
    <row r="48" spans="2:35" ht="15" customHeight="1">
      <c r="B48" s="81" t="s">
        <v>40</v>
      </c>
      <c r="C48" s="157">
        <v>201937</v>
      </c>
      <c r="D48" s="157">
        <v>200525</v>
      </c>
      <c r="E48" s="157">
        <v>197656</v>
      </c>
      <c r="F48" s="157">
        <v>185856</v>
      </c>
      <c r="G48" s="157">
        <v>180222</v>
      </c>
      <c r="H48" s="157">
        <v>183740</v>
      </c>
      <c r="I48" s="157">
        <v>237573</v>
      </c>
      <c r="J48" s="157">
        <v>247257</v>
      </c>
      <c r="K48" s="157">
        <v>260006</v>
      </c>
      <c r="L48" s="157">
        <v>274247</v>
      </c>
      <c r="M48" s="157">
        <v>290292</v>
      </c>
      <c r="N48" s="157">
        <v>269795</v>
      </c>
      <c r="O48" s="157">
        <v>268568</v>
      </c>
      <c r="P48" s="157">
        <v>277343</v>
      </c>
      <c r="Q48" s="157">
        <v>268693</v>
      </c>
      <c r="R48" s="157">
        <v>271034</v>
      </c>
      <c r="S48" s="157">
        <v>276419.11967800005</v>
      </c>
      <c r="T48" s="157">
        <v>281994</v>
      </c>
      <c r="U48" s="157">
        <v>291470</v>
      </c>
      <c r="V48" s="157">
        <v>302158</v>
      </c>
      <c r="W48" s="157">
        <v>305059</v>
      </c>
      <c r="X48" s="157">
        <v>312199</v>
      </c>
      <c r="Y48" s="157">
        <v>313902</v>
      </c>
      <c r="Z48" s="157">
        <v>312474</v>
      </c>
      <c r="AA48" s="157">
        <v>311827</v>
      </c>
      <c r="AB48" s="157">
        <v>308315</v>
      </c>
      <c r="AC48" s="157">
        <v>290892</v>
      </c>
      <c r="AD48" s="157">
        <v>32878</v>
      </c>
      <c r="AE48" s="157">
        <v>32447</v>
      </c>
      <c r="AF48" s="157">
        <v>26269</v>
      </c>
      <c r="AG48" s="157">
        <v>23173</v>
      </c>
      <c r="AH48" s="157">
        <v>45847</v>
      </c>
      <c r="AI48" s="157">
        <v>46562</v>
      </c>
    </row>
    <row r="49" spans="2:35" ht="15" customHeight="1">
      <c r="B49" s="81" t="s">
        <v>41</v>
      </c>
      <c r="C49" s="157">
        <v>1144</v>
      </c>
      <c r="D49" s="157">
        <v>1144</v>
      </c>
      <c r="E49" s="157">
        <v>379</v>
      </c>
      <c r="F49" s="157">
        <v>379</v>
      </c>
      <c r="G49" s="157">
        <v>379</v>
      </c>
      <c r="H49" s="157">
        <v>379</v>
      </c>
      <c r="I49" s="157">
        <v>45995</v>
      </c>
      <c r="J49" s="157">
        <v>45731</v>
      </c>
      <c r="K49" s="157">
        <v>46137</v>
      </c>
      <c r="L49" s="157">
        <v>48988</v>
      </c>
      <c r="M49" s="157">
        <v>47918</v>
      </c>
      <c r="N49" s="157">
        <v>15831</v>
      </c>
      <c r="O49" s="157">
        <v>3471</v>
      </c>
      <c r="P49" s="157">
        <v>3471</v>
      </c>
      <c r="Q49" s="157">
        <v>3472</v>
      </c>
      <c r="R49" s="157">
        <v>3472</v>
      </c>
      <c r="S49" s="157">
        <v>3471.6461599999998</v>
      </c>
      <c r="T49" s="157">
        <v>796</v>
      </c>
      <c r="U49" s="157">
        <v>1193</v>
      </c>
      <c r="V49" s="157">
        <v>1193</v>
      </c>
      <c r="W49" s="157">
        <v>777</v>
      </c>
      <c r="X49" s="157">
        <v>777</v>
      </c>
      <c r="Y49" s="157">
        <v>788</v>
      </c>
      <c r="Z49" s="157">
        <v>788</v>
      </c>
      <c r="AA49" s="157">
        <v>788</v>
      </c>
      <c r="AB49" s="157">
        <v>788</v>
      </c>
      <c r="AC49" s="157">
        <v>1027</v>
      </c>
      <c r="AD49" s="157">
        <v>1026</v>
      </c>
      <c r="AE49" s="157">
        <v>1025</v>
      </c>
      <c r="AF49" s="157">
        <v>1026</v>
      </c>
      <c r="AG49" s="157">
        <v>1026</v>
      </c>
      <c r="AH49" s="157">
        <v>1019</v>
      </c>
      <c r="AI49" s="157">
        <v>1147</v>
      </c>
    </row>
    <row r="50" spans="2:35" ht="15" customHeight="1">
      <c r="B50" s="53" t="s">
        <v>43</v>
      </c>
      <c r="C50" s="159">
        <v>1144</v>
      </c>
      <c r="D50" s="159">
        <v>1144</v>
      </c>
      <c r="E50" s="159">
        <v>379</v>
      </c>
      <c r="F50" s="159">
        <v>379</v>
      </c>
      <c r="G50" s="159">
        <v>379</v>
      </c>
      <c r="H50" s="159">
        <v>379</v>
      </c>
      <c r="I50" s="159">
        <v>379</v>
      </c>
      <c r="J50" s="159">
        <v>379</v>
      </c>
      <c r="K50" s="159">
        <v>379</v>
      </c>
      <c r="L50" s="159">
        <v>379</v>
      </c>
      <c r="M50" s="159">
        <v>379</v>
      </c>
      <c r="N50" s="159">
        <v>15831</v>
      </c>
      <c r="O50" s="159">
        <v>3471</v>
      </c>
      <c r="P50" s="159">
        <v>3471</v>
      </c>
      <c r="Q50" s="159">
        <v>3472</v>
      </c>
      <c r="R50" s="159">
        <v>3472</v>
      </c>
      <c r="S50" s="159">
        <v>3471.6461599999998</v>
      </c>
      <c r="T50" s="159">
        <v>796</v>
      </c>
      <c r="U50" s="159">
        <v>1193</v>
      </c>
      <c r="V50" s="159">
        <v>1193</v>
      </c>
      <c r="W50" s="159">
        <v>777</v>
      </c>
      <c r="X50" s="159">
        <v>777</v>
      </c>
      <c r="Y50" s="159">
        <v>788</v>
      </c>
      <c r="Z50" s="159">
        <v>788</v>
      </c>
      <c r="AA50" s="159">
        <v>788</v>
      </c>
      <c r="AB50" s="159">
        <v>788</v>
      </c>
      <c r="AC50" s="159">
        <v>1027</v>
      </c>
      <c r="AD50" s="159">
        <v>1026</v>
      </c>
      <c r="AE50" s="159">
        <v>1025</v>
      </c>
      <c r="AF50" s="159">
        <v>1026</v>
      </c>
      <c r="AG50" s="159">
        <v>1026</v>
      </c>
      <c r="AH50" s="159">
        <v>1019</v>
      </c>
      <c r="AI50" s="159">
        <v>1147</v>
      </c>
    </row>
    <row r="51" spans="2:35" ht="15" customHeight="1">
      <c r="B51" s="53" t="s">
        <v>42</v>
      </c>
      <c r="C51" s="93">
        <v>0</v>
      </c>
      <c r="D51" s="93">
        <v>0</v>
      </c>
      <c r="E51" s="93">
        <v>0</v>
      </c>
      <c r="F51" s="93">
        <v>0</v>
      </c>
      <c r="G51" s="93">
        <v>0</v>
      </c>
      <c r="H51" s="93">
        <v>0</v>
      </c>
      <c r="I51" s="93">
        <v>45616</v>
      </c>
      <c r="J51" s="93">
        <v>45352</v>
      </c>
      <c r="K51" s="93">
        <v>45758</v>
      </c>
      <c r="L51" s="93">
        <v>48609</v>
      </c>
      <c r="M51" s="93">
        <v>47539</v>
      </c>
      <c r="N51" s="93">
        <v>0</v>
      </c>
      <c r="O51" s="93">
        <v>0</v>
      </c>
      <c r="P51" s="93">
        <v>0</v>
      </c>
      <c r="Q51" s="93">
        <v>0</v>
      </c>
      <c r="R51" s="93">
        <v>0</v>
      </c>
      <c r="S51" s="93">
        <v>0</v>
      </c>
      <c r="T51" s="93">
        <v>0</v>
      </c>
      <c r="U51" s="93">
        <v>0</v>
      </c>
      <c r="V51" s="93">
        <v>0</v>
      </c>
      <c r="W51" s="93">
        <v>0</v>
      </c>
      <c r="X51" s="93">
        <v>0</v>
      </c>
      <c r="Y51" s="93">
        <v>0</v>
      </c>
      <c r="Z51" s="93">
        <v>0</v>
      </c>
      <c r="AA51" s="93">
        <v>0</v>
      </c>
      <c r="AB51" s="93">
        <v>0</v>
      </c>
      <c r="AC51" s="93">
        <v>0</v>
      </c>
      <c r="AD51" s="93">
        <v>0</v>
      </c>
      <c r="AE51" s="93">
        <v>0</v>
      </c>
      <c r="AF51" s="93">
        <v>0</v>
      </c>
      <c r="AG51" s="93">
        <v>0</v>
      </c>
      <c r="AH51" s="93">
        <v>0</v>
      </c>
      <c r="AI51" s="93">
        <v>0</v>
      </c>
    </row>
    <row r="52" spans="2:35" ht="15" customHeight="1">
      <c r="B52" s="81" t="s">
        <v>44</v>
      </c>
      <c r="C52" s="157">
        <v>23713</v>
      </c>
      <c r="D52" s="157">
        <v>24093</v>
      </c>
      <c r="E52" s="157">
        <v>25997</v>
      </c>
      <c r="F52" s="157">
        <v>26299</v>
      </c>
      <c r="G52" s="157">
        <v>26270</v>
      </c>
      <c r="H52" s="157">
        <v>27690</v>
      </c>
      <c r="I52" s="157">
        <v>30941</v>
      </c>
      <c r="J52" s="157">
        <v>33379</v>
      </c>
      <c r="K52" s="157">
        <v>36225</v>
      </c>
      <c r="L52" s="157">
        <v>37838</v>
      </c>
      <c r="M52" s="157">
        <v>43085</v>
      </c>
      <c r="N52" s="157">
        <v>45301</v>
      </c>
      <c r="O52" s="157">
        <v>47789</v>
      </c>
      <c r="P52" s="157">
        <v>50128</v>
      </c>
      <c r="Q52" s="157">
        <v>52633</v>
      </c>
      <c r="R52" s="157">
        <v>53639</v>
      </c>
      <c r="S52" s="157">
        <v>53908.741900000008</v>
      </c>
      <c r="T52" s="157">
        <v>55369</v>
      </c>
      <c r="U52" s="157">
        <v>62176</v>
      </c>
      <c r="V52" s="157">
        <v>63652</v>
      </c>
      <c r="W52" s="157">
        <v>63936</v>
      </c>
      <c r="X52" s="157">
        <v>65431</v>
      </c>
      <c r="Y52" s="157">
        <v>65367</v>
      </c>
      <c r="Z52" s="157">
        <v>23194</v>
      </c>
      <c r="AA52" s="157">
        <v>18967</v>
      </c>
      <c r="AB52" s="157">
        <v>42216</v>
      </c>
      <c r="AC52" s="157">
        <v>14244</v>
      </c>
      <c r="AD52" s="157">
        <v>10255</v>
      </c>
      <c r="AE52" s="157">
        <v>12054</v>
      </c>
      <c r="AF52" s="157">
        <v>11559</v>
      </c>
      <c r="AG52" s="157">
        <v>12543</v>
      </c>
      <c r="AH52" s="157">
        <v>36034</v>
      </c>
      <c r="AI52" s="157">
        <v>36750</v>
      </c>
    </row>
    <row r="53" spans="2:35" ht="15" customHeight="1">
      <c r="B53" s="53" t="s">
        <v>47</v>
      </c>
      <c r="C53" s="159">
        <v>72626</v>
      </c>
      <c r="D53" s="159">
        <v>70991</v>
      </c>
      <c r="E53" s="159">
        <v>71649</v>
      </c>
      <c r="F53" s="159">
        <v>69823</v>
      </c>
      <c r="G53" s="159">
        <v>69984</v>
      </c>
      <c r="H53" s="159">
        <v>69249</v>
      </c>
      <c r="I53" s="159">
        <v>71773</v>
      </c>
      <c r="J53" s="159">
        <v>71721</v>
      </c>
      <c r="K53" s="159">
        <v>72495</v>
      </c>
      <c r="L53" s="159">
        <v>71585</v>
      </c>
      <c r="M53" s="159">
        <v>82145</v>
      </c>
      <c r="N53" s="159">
        <v>81805</v>
      </c>
      <c r="O53" s="159">
        <v>81639</v>
      </c>
      <c r="P53" s="159">
        <v>81088</v>
      </c>
      <c r="Q53" s="159">
        <v>82509</v>
      </c>
      <c r="R53" s="159">
        <v>80519</v>
      </c>
      <c r="S53" s="159">
        <v>77808.046780000004</v>
      </c>
      <c r="T53" s="159">
        <v>76488</v>
      </c>
      <c r="U53" s="159">
        <v>84406</v>
      </c>
      <c r="V53" s="159">
        <v>108618</v>
      </c>
      <c r="W53" s="159">
        <v>106419</v>
      </c>
      <c r="X53" s="159">
        <v>105296</v>
      </c>
      <c r="Y53" s="159">
        <v>107425</v>
      </c>
      <c r="Z53" s="159">
        <v>58097</v>
      </c>
      <c r="AA53" s="159">
        <v>52808</v>
      </c>
      <c r="AB53" s="159">
        <v>79778</v>
      </c>
      <c r="AC53" s="159">
        <v>46665</v>
      </c>
      <c r="AD53" s="159">
        <v>37720</v>
      </c>
      <c r="AE53" s="159">
        <v>36899</v>
      </c>
      <c r="AF53" s="159">
        <v>36439</v>
      </c>
      <c r="AG53" s="159">
        <v>38163</v>
      </c>
      <c r="AH53" s="159">
        <v>37662</v>
      </c>
      <c r="AI53" s="159">
        <v>67904</v>
      </c>
    </row>
    <row r="54" spans="2:35" ht="15" customHeight="1">
      <c r="B54" s="53" t="s">
        <v>48</v>
      </c>
      <c r="C54" s="158">
        <v>-48913</v>
      </c>
      <c r="D54" s="158">
        <v>-46898</v>
      </c>
      <c r="E54" s="158">
        <v>-45652</v>
      </c>
      <c r="F54" s="158">
        <v>-43524</v>
      </c>
      <c r="G54" s="158">
        <v>-43714</v>
      </c>
      <c r="H54" s="158">
        <v>-41559</v>
      </c>
      <c r="I54" s="158">
        <v>-40832</v>
      </c>
      <c r="J54" s="158">
        <v>-38342</v>
      </c>
      <c r="K54" s="158">
        <v>-36270</v>
      </c>
      <c r="L54" s="158">
        <v>-33747</v>
      </c>
      <c r="M54" s="158">
        <v>-39060</v>
      </c>
      <c r="N54" s="158">
        <v>-36504</v>
      </c>
      <c r="O54" s="158">
        <v>-33850</v>
      </c>
      <c r="P54" s="158">
        <v>-30960</v>
      </c>
      <c r="Q54" s="158">
        <v>-29876</v>
      </c>
      <c r="R54" s="158">
        <v>-26880</v>
      </c>
      <c r="S54" s="158">
        <v>-23899.30488</v>
      </c>
      <c r="T54" s="158">
        <v>-21119</v>
      </c>
      <c r="U54" s="158">
        <v>-24760</v>
      </c>
      <c r="V54" s="158">
        <v>-47496</v>
      </c>
      <c r="W54" s="158">
        <v>-45013</v>
      </c>
      <c r="X54" s="158">
        <v>-42395</v>
      </c>
      <c r="Y54" s="158">
        <v>-44588</v>
      </c>
      <c r="Z54" s="158">
        <v>-37433</v>
      </c>
      <c r="AA54" s="158">
        <v>-36371</v>
      </c>
      <c r="AB54" s="158">
        <v>-40092</v>
      </c>
      <c r="AC54" s="158">
        <v>-34951</v>
      </c>
      <c r="AD54" s="158">
        <v>-30627</v>
      </c>
      <c r="AE54" s="158">
        <v>-30633</v>
      </c>
      <c r="AF54" s="158">
        <v>-30203</v>
      </c>
      <c r="AG54" s="158">
        <v>-30842</v>
      </c>
      <c r="AH54" s="158">
        <v>-31850</v>
      </c>
      <c r="AI54" s="158">
        <v>-31295</v>
      </c>
    </row>
    <row r="55" spans="2:35" ht="15" customHeight="1">
      <c r="B55" s="53" t="s">
        <v>45</v>
      </c>
      <c r="C55" s="93">
        <v>0</v>
      </c>
      <c r="D55" s="93">
        <v>0</v>
      </c>
      <c r="E55" s="93">
        <v>0</v>
      </c>
      <c r="F55" s="93">
        <v>0</v>
      </c>
      <c r="G55" s="93">
        <v>0</v>
      </c>
      <c r="H55" s="93">
        <v>0</v>
      </c>
      <c r="I55" s="93">
        <v>0</v>
      </c>
      <c r="J55" s="93">
        <v>0</v>
      </c>
      <c r="K55" s="93">
        <v>0</v>
      </c>
      <c r="L55" s="93">
        <v>0</v>
      </c>
      <c r="M55" s="93">
        <v>0</v>
      </c>
      <c r="N55" s="93">
        <v>0</v>
      </c>
      <c r="O55" s="93">
        <v>0</v>
      </c>
      <c r="P55" s="93">
        <v>0</v>
      </c>
      <c r="Q55" s="93">
        <v>0</v>
      </c>
      <c r="R55" s="93">
        <v>0</v>
      </c>
      <c r="S55" s="93">
        <v>0</v>
      </c>
      <c r="T55" s="93">
        <v>0</v>
      </c>
      <c r="U55" s="93">
        <v>2530</v>
      </c>
      <c r="V55" s="93">
        <v>2530</v>
      </c>
      <c r="W55" s="93">
        <v>2530</v>
      </c>
      <c r="X55" s="93">
        <v>2530</v>
      </c>
      <c r="Y55" s="93">
        <v>2530</v>
      </c>
      <c r="Z55" s="93">
        <v>2530</v>
      </c>
      <c r="AA55" s="93">
        <v>2530</v>
      </c>
      <c r="AB55" s="93">
        <v>2530</v>
      </c>
      <c r="AC55" s="93">
        <v>2530</v>
      </c>
      <c r="AD55" s="93">
        <v>3162</v>
      </c>
      <c r="AE55" s="93">
        <v>5222</v>
      </c>
      <c r="AF55" s="93">
        <v>5222</v>
      </c>
      <c r="AG55" s="93">
        <v>5222</v>
      </c>
      <c r="AH55" s="93">
        <v>30222</v>
      </c>
      <c r="AI55" s="93">
        <v>141</v>
      </c>
    </row>
    <row r="56" spans="2:35" ht="15" customHeight="1">
      <c r="B56" s="53" t="s">
        <v>46</v>
      </c>
      <c r="C56" s="93">
        <v>0</v>
      </c>
      <c r="D56" s="93">
        <v>0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0</v>
      </c>
      <c r="O56" s="93">
        <v>0</v>
      </c>
      <c r="P56" s="93">
        <v>0</v>
      </c>
      <c r="Q56" s="93">
        <v>0</v>
      </c>
      <c r="R56" s="93">
        <v>0</v>
      </c>
      <c r="S56" s="93">
        <v>0</v>
      </c>
      <c r="T56" s="93">
        <v>0</v>
      </c>
      <c r="U56" s="93">
        <v>0</v>
      </c>
      <c r="V56" s="93">
        <v>0</v>
      </c>
      <c r="W56" s="93">
        <v>0</v>
      </c>
      <c r="X56" s="93">
        <v>0</v>
      </c>
      <c r="Y56" s="93">
        <v>0</v>
      </c>
      <c r="Z56" s="93">
        <v>0</v>
      </c>
      <c r="AA56" s="93">
        <v>0</v>
      </c>
      <c r="AB56" s="93">
        <v>0</v>
      </c>
      <c r="AC56" s="93">
        <v>0</v>
      </c>
      <c r="AD56" s="93">
        <v>0</v>
      </c>
      <c r="AE56" s="93">
        <v>566</v>
      </c>
      <c r="AF56" s="93">
        <v>101</v>
      </c>
      <c r="AG56" s="93">
        <v>0</v>
      </c>
      <c r="AH56" s="93">
        <v>0</v>
      </c>
      <c r="AI56" s="93">
        <v>0</v>
      </c>
    </row>
    <row r="57" spans="2:35" ht="15" customHeight="1">
      <c r="B57" s="81" t="s">
        <v>49</v>
      </c>
      <c r="C57" s="157">
        <v>177080</v>
      </c>
      <c r="D57" s="157">
        <v>175288</v>
      </c>
      <c r="E57" s="157">
        <v>171280</v>
      </c>
      <c r="F57" s="157">
        <v>159178</v>
      </c>
      <c r="G57" s="157">
        <v>153573</v>
      </c>
      <c r="H57" s="157">
        <v>155671</v>
      </c>
      <c r="I57" s="157">
        <v>160637</v>
      </c>
      <c r="J57" s="157">
        <v>168147</v>
      </c>
      <c r="K57" s="157">
        <v>177644</v>
      </c>
      <c r="L57" s="157">
        <v>187421</v>
      </c>
      <c r="M57" s="157">
        <v>199289</v>
      </c>
      <c r="N57" s="157">
        <v>208663</v>
      </c>
      <c r="O57" s="157">
        <v>217308</v>
      </c>
      <c r="P57" s="157">
        <v>223744</v>
      </c>
      <c r="Q57" s="157">
        <v>212588</v>
      </c>
      <c r="R57" s="157">
        <v>213923</v>
      </c>
      <c r="S57" s="157">
        <v>219038.73161800002</v>
      </c>
      <c r="T57" s="157">
        <v>225829</v>
      </c>
      <c r="U57" s="157">
        <v>228101</v>
      </c>
      <c r="V57" s="157">
        <v>237313</v>
      </c>
      <c r="W57" s="157">
        <v>240346</v>
      </c>
      <c r="X57" s="157">
        <v>245991</v>
      </c>
      <c r="Y57" s="157">
        <v>247747</v>
      </c>
      <c r="Z57" s="157">
        <v>288492</v>
      </c>
      <c r="AA57" s="157">
        <v>292072</v>
      </c>
      <c r="AB57" s="157">
        <v>265311</v>
      </c>
      <c r="AC57" s="157">
        <v>275621</v>
      </c>
      <c r="AD57" s="157">
        <v>21597</v>
      </c>
      <c r="AE57" s="157">
        <v>19368</v>
      </c>
      <c r="AF57" s="157">
        <v>13684</v>
      </c>
      <c r="AG57" s="157">
        <v>9604</v>
      </c>
      <c r="AH57" s="157">
        <v>8794</v>
      </c>
      <c r="AI57" s="157">
        <v>8665</v>
      </c>
    </row>
    <row r="58" spans="2:35" ht="15" customHeight="1">
      <c r="B58" s="53" t="s">
        <v>50</v>
      </c>
      <c r="C58" s="159">
        <v>454851</v>
      </c>
      <c r="D58" s="159">
        <v>442804</v>
      </c>
      <c r="E58" s="159">
        <v>429035</v>
      </c>
      <c r="F58" s="159">
        <v>406977</v>
      </c>
      <c r="G58" s="159">
        <v>390321</v>
      </c>
      <c r="H58" s="159">
        <v>381430</v>
      </c>
      <c r="I58" s="159">
        <v>376852</v>
      </c>
      <c r="J58" s="159">
        <v>372827</v>
      </c>
      <c r="K58" s="159">
        <v>370349</v>
      </c>
      <c r="L58" s="159">
        <v>367731</v>
      </c>
      <c r="M58" s="159">
        <v>368500</v>
      </c>
      <c r="N58" s="159">
        <v>364035</v>
      </c>
      <c r="O58" s="159">
        <v>359355</v>
      </c>
      <c r="P58" s="159">
        <v>353220</v>
      </c>
      <c r="Q58" s="159">
        <v>334920</v>
      </c>
      <c r="R58" s="159">
        <v>325240</v>
      </c>
      <c r="S58" s="159">
        <v>318496.91973000002</v>
      </c>
      <c r="T58" s="159">
        <v>323136</v>
      </c>
      <c r="U58" s="159">
        <v>317959</v>
      </c>
      <c r="V58" s="159">
        <v>317700</v>
      </c>
      <c r="W58" s="159">
        <v>309612</v>
      </c>
      <c r="X58" s="159">
        <v>306014</v>
      </c>
      <c r="Y58" s="159">
        <v>309733</v>
      </c>
      <c r="Z58" s="159">
        <v>346003</v>
      </c>
      <c r="AA58" s="159">
        <v>329170</v>
      </c>
      <c r="AB58" s="159">
        <v>300858</v>
      </c>
      <c r="AC58" s="159">
        <v>295656</v>
      </c>
      <c r="AD58" s="159">
        <v>33582</v>
      </c>
      <c r="AE58" s="159">
        <v>29518</v>
      </c>
      <c r="AF58" s="159">
        <v>23121</v>
      </c>
      <c r="AG58" s="159">
        <v>18508</v>
      </c>
      <c r="AH58" s="159">
        <v>17571</v>
      </c>
      <c r="AI58" s="159">
        <v>16870</v>
      </c>
    </row>
    <row r="59" spans="2:35" ht="15" customHeight="1">
      <c r="B59" s="53" t="s">
        <v>51</v>
      </c>
      <c r="C59" s="158">
        <v>-277771</v>
      </c>
      <c r="D59" s="158">
        <v>-267516</v>
      </c>
      <c r="E59" s="158">
        <v>-257755</v>
      </c>
      <c r="F59" s="158">
        <v>-247799</v>
      </c>
      <c r="G59" s="158">
        <v>-236748</v>
      </c>
      <c r="H59" s="158">
        <v>-225759</v>
      </c>
      <c r="I59" s="158">
        <v>-216215</v>
      </c>
      <c r="J59" s="158">
        <v>-204680</v>
      </c>
      <c r="K59" s="158">
        <v>-192705</v>
      </c>
      <c r="L59" s="158">
        <v>-180310</v>
      </c>
      <c r="M59" s="158">
        <v>-169211</v>
      </c>
      <c r="N59" s="158">
        <v>-155372</v>
      </c>
      <c r="O59" s="158">
        <v>-142047</v>
      </c>
      <c r="P59" s="158">
        <v>-129476</v>
      </c>
      <c r="Q59" s="158">
        <v>-122332</v>
      </c>
      <c r="R59" s="158">
        <v>-111317</v>
      </c>
      <c r="S59" s="158">
        <v>-99458.188112000003</v>
      </c>
      <c r="T59" s="158">
        <v>-97307</v>
      </c>
      <c r="U59" s="158">
        <v>-89858</v>
      </c>
      <c r="V59" s="158">
        <v>-80387</v>
      </c>
      <c r="W59" s="158">
        <v>-69266</v>
      </c>
      <c r="X59" s="158">
        <v>-60023</v>
      </c>
      <c r="Y59" s="158">
        <v>-61986</v>
      </c>
      <c r="Z59" s="158">
        <v>-57511</v>
      </c>
      <c r="AA59" s="158">
        <v>-37098</v>
      </c>
      <c r="AB59" s="158">
        <v>-35547</v>
      </c>
      <c r="AC59" s="158">
        <v>-20035</v>
      </c>
      <c r="AD59" s="158">
        <v>-11985</v>
      </c>
      <c r="AE59" s="158">
        <v>-10150</v>
      </c>
      <c r="AF59" s="158">
        <v>-9437</v>
      </c>
      <c r="AG59" s="158">
        <v>-8904</v>
      </c>
      <c r="AH59" s="158">
        <v>-8777</v>
      </c>
      <c r="AI59" s="158">
        <v>-8205</v>
      </c>
    </row>
    <row r="60" spans="2:35" ht="15" customHeight="1">
      <c r="B60" s="5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</row>
    <row r="61" spans="2:35" ht="15" customHeight="1">
      <c r="B61" s="81" t="s">
        <v>93</v>
      </c>
      <c r="C61" s="157">
        <v>28513947</v>
      </c>
      <c r="D61" s="157">
        <v>27230431</v>
      </c>
      <c r="E61" s="157">
        <v>27736455</v>
      </c>
      <c r="F61" s="157">
        <v>26679305</v>
      </c>
      <c r="G61" s="157">
        <v>25811958</v>
      </c>
      <c r="H61" s="157">
        <v>25834324</v>
      </c>
      <c r="I61" s="157">
        <v>26993359</v>
      </c>
      <c r="J61" s="157">
        <v>27239992</v>
      </c>
      <c r="K61" s="157">
        <v>27612813</v>
      </c>
      <c r="L61" s="157">
        <v>27505576</v>
      </c>
      <c r="M61" s="157">
        <v>27896154</v>
      </c>
      <c r="N61" s="157">
        <v>27035112</v>
      </c>
      <c r="O61" s="157">
        <v>27445010</v>
      </c>
      <c r="P61" s="157">
        <v>26097092</v>
      </c>
      <c r="Q61" s="157">
        <v>26380342</v>
      </c>
      <c r="R61" s="157">
        <v>26073748</v>
      </c>
      <c r="S61" s="157">
        <v>26033300.892818127</v>
      </c>
      <c r="T61" s="157">
        <v>25500416</v>
      </c>
      <c r="U61" s="157">
        <v>25459852</v>
      </c>
      <c r="V61" s="157">
        <v>22679576</v>
      </c>
      <c r="W61" s="157">
        <v>22230209</v>
      </c>
      <c r="X61" s="157">
        <v>21592913</v>
      </c>
      <c r="Y61" s="157">
        <v>21397464</v>
      </c>
      <c r="Z61" s="157">
        <v>21435671</v>
      </c>
      <c r="AA61" s="157">
        <v>21052716</v>
      </c>
      <c r="AB61" s="157">
        <v>18528849</v>
      </c>
      <c r="AC61" s="157">
        <v>18246985</v>
      </c>
      <c r="AD61" s="157">
        <v>14670745</v>
      </c>
      <c r="AE61" s="157">
        <v>14815604</v>
      </c>
      <c r="AF61" s="157">
        <v>13271561</v>
      </c>
      <c r="AG61" s="157">
        <v>12869545</v>
      </c>
      <c r="AH61" s="157">
        <v>12093092</v>
      </c>
      <c r="AI61" s="157">
        <v>13426803</v>
      </c>
    </row>
    <row r="62" spans="2:35" ht="15" customHeight="1">
      <c r="B62" s="5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</row>
    <row r="63" spans="2:35" ht="15" customHeight="1">
      <c r="B63" s="81" t="s">
        <v>268</v>
      </c>
      <c r="C63" s="157">
        <v>24359856</v>
      </c>
      <c r="D63" s="157">
        <v>23134495</v>
      </c>
      <c r="E63" s="157">
        <v>23689246</v>
      </c>
      <c r="F63" s="157">
        <v>22662884</v>
      </c>
      <c r="G63" s="157">
        <v>21821683</v>
      </c>
      <c r="H63" s="157">
        <v>22278408</v>
      </c>
      <c r="I63" s="157">
        <v>23470819</v>
      </c>
      <c r="J63" s="157">
        <v>23779394</v>
      </c>
      <c r="K63" s="157">
        <v>24193816</v>
      </c>
      <c r="L63" s="157">
        <v>24092620</v>
      </c>
      <c r="M63" s="157">
        <v>24484004</v>
      </c>
      <c r="N63" s="157">
        <v>23612163</v>
      </c>
      <c r="O63" s="157">
        <v>23893584</v>
      </c>
      <c r="P63" s="157">
        <v>22451711</v>
      </c>
      <c r="Q63" s="157">
        <v>22776648</v>
      </c>
      <c r="R63" s="157">
        <v>22511015</v>
      </c>
      <c r="S63" s="157">
        <v>22473111.470795266</v>
      </c>
      <c r="T63" s="157">
        <v>21864305</v>
      </c>
      <c r="U63" s="157">
        <v>22049929</v>
      </c>
      <c r="V63" s="157">
        <v>20520700</v>
      </c>
      <c r="W63" s="157">
        <v>20001937</v>
      </c>
      <c r="X63" s="157">
        <v>19285572</v>
      </c>
      <c r="Y63" s="157">
        <v>18879974</v>
      </c>
      <c r="Z63" s="157">
        <v>18909554</v>
      </c>
      <c r="AA63" s="157">
        <v>18523045</v>
      </c>
      <c r="AB63" s="157">
        <v>16055387</v>
      </c>
      <c r="AC63" s="157">
        <v>15717798</v>
      </c>
      <c r="AD63" s="157">
        <v>11959040</v>
      </c>
      <c r="AE63" s="157">
        <v>12611954</v>
      </c>
      <c r="AF63" s="157">
        <v>12043902</v>
      </c>
      <c r="AG63" s="157">
        <v>11638855</v>
      </c>
      <c r="AH63" s="157">
        <v>10863294</v>
      </c>
      <c r="AI63" s="157">
        <v>12177673</v>
      </c>
    </row>
    <row r="64" spans="2:35" ht="15" customHeight="1">
      <c r="B64" s="81" t="s">
        <v>53</v>
      </c>
      <c r="C64" s="157">
        <v>17952080</v>
      </c>
      <c r="D64" s="157">
        <v>16611244</v>
      </c>
      <c r="E64" s="157">
        <v>16706532</v>
      </c>
      <c r="F64" s="157">
        <v>15170151</v>
      </c>
      <c r="G64" s="157">
        <v>14293330</v>
      </c>
      <c r="H64" s="157">
        <v>13655553</v>
      </c>
      <c r="I64" s="157">
        <v>14824712</v>
      </c>
      <c r="J64" s="157">
        <v>15478878</v>
      </c>
      <c r="K64" s="157">
        <v>15757881</v>
      </c>
      <c r="L64" s="157">
        <v>14334534</v>
      </c>
      <c r="M64" s="157">
        <v>13925134</v>
      </c>
      <c r="N64" s="157">
        <v>13502531</v>
      </c>
      <c r="O64" s="157">
        <v>12795881</v>
      </c>
      <c r="P64" s="157">
        <v>12097111</v>
      </c>
      <c r="Q64" s="157">
        <v>11809425</v>
      </c>
      <c r="R64" s="157">
        <v>11698166</v>
      </c>
      <c r="S64" s="157">
        <v>10613297.30806</v>
      </c>
      <c r="T64" s="157">
        <v>11474524</v>
      </c>
      <c r="U64" s="157">
        <v>11194028</v>
      </c>
      <c r="V64" s="157">
        <v>11311273</v>
      </c>
      <c r="W64" s="157">
        <v>9872714</v>
      </c>
      <c r="X64" s="157">
        <v>9265305</v>
      </c>
      <c r="Y64" s="157">
        <v>8163716</v>
      </c>
      <c r="Z64" s="157">
        <v>8145655</v>
      </c>
      <c r="AA64" s="157">
        <v>6626186</v>
      </c>
      <c r="AB64" s="157">
        <v>6614128</v>
      </c>
      <c r="AC64" s="157">
        <v>5826086</v>
      </c>
      <c r="AD64" s="157">
        <v>4773229</v>
      </c>
      <c r="AE64" s="157">
        <v>5755508</v>
      </c>
      <c r="AF64" s="157">
        <v>5221516</v>
      </c>
      <c r="AG64" s="157">
        <v>4902579</v>
      </c>
      <c r="AH64" s="157">
        <v>3519090</v>
      </c>
      <c r="AI64" s="157">
        <v>4411365</v>
      </c>
    </row>
    <row r="65" spans="2:35" ht="15" customHeight="1">
      <c r="B65" s="53" t="s">
        <v>54</v>
      </c>
      <c r="C65" s="159">
        <v>15576</v>
      </c>
      <c r="D65" s="159">
        <v>17319</v>
      </c>
      <c r="E65" s="159">
        <v>21710</v>
      </c>
      <c r="F65" s="159">
        <v>21562</v>
      </c>
      <c r="G65" s="159">
        <v>27779</v>
      </c>
      <c r="H65" s="159">
        <v>25439</v>
      </c>
      <c r="I65" s="159">
        <v>37330</v>
      </c>
      <c r="J65" s="159">
        <v>43939</v>
      </c>
      <c r="K65" s="159">
        <v>55297</v>
      </c>
      <c r="L65" s="159">
        <v>54762</v>
      </c>
      <c r="M65" s="159">
        <v>44178</v>
      </c>
      <c r="N65" s="159">
        <v>46326</v>
      </c>
      <c r="O65" s="159">
        <v>50591</v>
      </c>
      <c r="P65" s="159">
        <v>73247</v>
      </c>
      <c r="Q65" s="159">
        <v>94987</v>
      </c>
      <c r="R65" s="159">
        <v>179381</v>
      </c>
      <c r="S65" s="159">
        <v>176698.37177</v>
      </c>
      <c r="T65" s="159">
        <v>107002</v>
      </c>
      <c r="U65" s="159">
        <v>157471</v>
      </c>
      <c r="V65" s="159">
        <v>129428</v>
      </c>
      <c r="W65" s="159">
        <v>171440</v>
      </c>
      <c r="X65" s="159">
        <v>178058</v>
      </c>
      <c r="Y65" s="159">
        <v>122482</v>
      </c>
      <c r="Z65" s="159">
        <v>124424</v>
      </c>
      <c r="AA65" s="159">
        <v>106746</v>
      </c>
      <c r="AB65" s="159">
        <v>101560</v>
      </c>
      <c r="AC65" s="159">
        <v>70690</v>
      </c>
      <c r="AD65" s="159">
        <v>52737</v>
      </c>
      <c r="AE65" s="159">
        <v>63767</v>
      </c>
      <c r="AF65" s="159">
        <v>97172</v>
      </c>
      <c r="AG65" s="159">
        <v>34362</v>
      </c>
      <c r="AH65" s="159">
        <v>41353</v>
      </c>
      <c r="AI65" s="159">
        <v>65417</v>
      </c>
    </row>
    <row r="66" spans="2:35" ht="15" customHeight="1">
      <c r="B66" s="53" t="s">
        <v>55</v>
      </c>
      <c r="C66" s="159">
        <v>7621278</v>
      </c>
      <c r="D66" s="159">
        <v>7463438</v>
      </c>
      <c r="E66" s="159">
        <v>8312092</v>
      </c>
      <c r="F66" s="159">
        <v>8162977</v>
      </c>
      <c r="G66" s="159">
        <v>8049159</v>
      </c>
      <c r="H66" s="159">
        <v>8730148</v>
      </c>
      <c r="I66" s="159">
        <v>10407097</v>
      </c>
      <c r="J66" s="159">
        <v>11981281</v>
      </c>
      <c r="K66" s="159">
        <v>12405512</v>
      </c>
      <c r="L66" s="159">
        <v>11765701</v>
      </c>
      <c r="M66" s="159">
        <v>11741512</v>
      </c>
      <c r="N66" s="159">
        <v>11641724</v>
      </c>
      <c r="O66" s="159">
        <v>10958399</v>
      </c>
      <c r="P66" s="159">
        <v>10096847</v>
      </c>
      <c r="Q66" s="159">
        <v>8617268</v>
      </c>
      <c r="R66" s="159">
        <v>8426082</v>
      </c>
      <c r="S66" s="159">
        <v>7699628.2764900001</v>
      </c>
      <c r="T66" s="159">
        <v>8631521</v>
      </c>
      <c r="U66" s="159">
        <v>8370302</v>
      </c>
      <c r="V66" s="159">
        <v>8431308</v>
      </c>
      <c r="W66" s="159">
        <v>7189340</v>
      </c>
      <c r="X66" s="159">
        <v>6404375</v>
      </c>
      <c r="Y66" s="159">
        <v>5008766</v>
      </c>
      <c r="Z66" s="159">
        <v>5198977</v>
      </c>
      <c r="AA66" s="159">
        <v>4203738</v>
      </c>
      <c r="AB66" s="159">
        <v>4150507</v>
      </c>
      <c r="AC66" s="159">
        <v>2976053</v>
      </c>
      <c r="AD66" s="159">
        <v>2259692</v>
      </c>
      <c r="AE66" s="159">
        <v>3189243</v>
      </c>
      <c r="AF66" s="159">
        <v>2721204</v>
      </c>
      <c r="AG66" s="159">
        <v>1642559</v>
      </c>
      <c r="AH66" s="159">
        <v>136163</v>
      </c>
      <c r="AI66" s="159">
        <v>285626</v>
      </c>
    </row>
    <row r="67" spans="2:35" ht="15" customHeight="1">
      <c r="B67" s="53" t="s">
        <v>56</v>
      </c>
      <c r="C67" s="159">
        <v>10315226</v>
      </c>
      <c r="D67" s="159">
        <v>9130487</v>
      </c>
      <c r="E67" s="159">
        <v>8372730</v>
      </c>
      <c r="F67" s="159">
        <v>6985612</v>
      </c>
      <c r="G67" s="159">
        <v>6216392</v>
      </c>
      <c r="H67" s="159">
        <v>4899966</v>
      </c>
      <c r="I67" s="159">
        <v>4380285</v>
      </c>
      <c r="J67" s="159">
        <v>3453658</v>
      </c>
      <c r="K67" s="159">
        <v>3297072</v>
      </c>
      <c r="L67" s="159">
        <v>2514071</v>
      </c>
      <c r="M67" s="159">
        <v>2139444</v>
      </c>
      <c r="N67" s="159">
        <v>1814481</v>
      </c>
      <c r="O67" s="159">
        <v>1786891</v>
      </c>
      <c r="P67" s="159">
        <v>1927017</v>
      </c>
      <c r="Q67" s="159">
        <v>3097170</v>
      </c>
      <c r="R67" s="159">
        <v>3092703</v>
      </c>
      <c r="S67" s="159">
        <v>2736970.6598</v>
      </c>
      <c r="T67" s="159">
        <v>2736001</v>
      </c>
      <c r="U67" s="159">
        <v>2666255</v>
      </c>
      <c r="V67" s="159">
        <v>2750537</v>
      </c>
      <c r="W67" s="159">
        <v>2511934</v>
      </c>
      <c r="X67" s="159">
        <v>2682872</v>
      </c>
      <c r="Y67" s="159">
        <v>3032468</v>
      </c>
      <c r="Z67" s="159">
        <v>2822254</v>
      </c>
      <c r="AA67" s="159">
        <v>2315702</v>
      </c>
      <c r="AB67" s="159">
        <v>2362061</v>
      </c>
      <c r="AC67" s="159">
        <v>2779343</v>
      </c>
      <c r="AD67" s="159">
        <v>2460800</v>
      </c>
      <c r="AE67" s="159">
        <v>2502498</v>
      </c>
      <c r="AF67" s="159">
        <v>2403140</v>
      </c>
      <c r="AG67" s="159">
        <v>3225658</v>
      </c>
      <c r="AH67" s="159">
        <v>3341574</v>
      </c>
      <c r="AI67" s="159">
        <v>4060322</v>
      </c>
    </row>
    <row r="68" spans="2:35" ht="15" customHeight="1">
      <c r="B68" s="81" t="s">
        <v>57</v>
      </c>
      <c r="C68" s="157">
        <v>195052</v>
      </c>
      <c r="D68" s="157">
        <v>260187</v>
      </c>
      <c r="E68" s="157">
        <v>257342</v>
      </c>
      <c r="F68" s="157">
        <v>896168</v>
      </c>
      <c r="G68" s="157">
        <v>1060507</v>
      </c>
      <c r="H68" s="157">
        <v>1591487</v>
      </c>
      <c r="I68" s="157">
        <v>1689483</v>
      </c>
      <c r="J68" s="157">
        <v>1103852</v>
      </c>
      <c r="K68" s="157">
        <v>1154420</v>
      </c>
      <c r="L68" s="157">
        <v>2024624</v>
      </c>
      <c r="M68" s="157">
        <v>2565689</v>
      </c>
      <c r="N68" s="157">
        <v>2208628</v>
      </c>
      <c r="O68" s="157">
        <v>2694406</v>
      </c>
      <c r="P68" s="157">
        <v>1637718</v>
      </c>
      <c r="Q68" s="157">
        <v>1568236</v>
      </c>
      <c r="R68" s="157">
        <v>1251798</v>
      </c>
      <c r="S68" s="157">
        <v>1837865.4263599999</v>
      </c>
      <c r="T68" s="157">
        <v>1176040</v>
      </c>
      <c r="U68" s="157">
        <v>1472319</v>
      </c>
      <c r="V68" s="157">
        <v>689782</v>
      </c>
      <c r="W68" s="157">
        <v>838459</v>
      </c>
      <c r="X68" s="157">
        <v>1086997</v>
      </c>
      <c r="Y68" s="157">
        <v>1535571</v>
      </c>
      <c r="Z68" s="157">
        <v>1432458</v>
      </c>
      <c r="AA68" s="157">
        <v>1321046</v>
      </c>
      <c r="AB68" s="157">
        <v>1079856</v>
      </c>
      <c r="AC68" s="157">
        <v>1362929</v>
      </c>
      <c r="AD68" s="157">
        <v>565160</v>
      </c>
      <c r="AE68" s="157">
        <v>887923</v>
      </c>
      <c r="AF68" s="157">
        <v>516429</v>
      </c>
      <c r="AG68" s="157">
        <v>363200</v>
      </c>
      <c r="AH68" s="157">
        <v>284165</v>
      </c>
      <c r="AI68" s="157">
        <v>136499</v>
      </c>
    </row>
    <row r="69" spans="2:35" ht="15" customHeight="1">
      <c r="B69" s="53" t="s">
        <v>9</v>
      </c>
      <c r="C69" s="159">
        <v>195052</v>
      </c>
      <c r="D69" s="159">
        <v>260187</v>
      </c>
      <c r="E69" s="159">
        <v>256340</v>
      </c>
      <c r="F69" s="159">
        <v>889415</v>
      </c>
      <c r="G69" s="159">
        <v>563657</v>
      </c>
      <c r="H69" s="159">
        <v>1074431</v>
      </c>
      <c r="I69" s="159">
        <v>1180503</v>
      </c>
      <c r="J69" s="159">
        <v>1103852</v>
      </c>
      <c r="K69" s="159">
        <v>1154420</v>
      </c>
      <c r="L69" s="159">
        <v>1319112</v>
      </c>
      <c r="M69" s="159">
        <v>1750034</v>
      </c>
      <c r="N69" s="159">
        <v>1585368</v>
      </c>
      <c r="O69" s="159">
        <v>1213256</v>
      </c>
      <c r="P69" s="159">
        <v>1215969</v>
      </c>
      <c r="Q69" s="159">
        <v>1012950</v>
      </c>
      <c r="R69" s="159">
        <v>694656</v>
      </c>
      <c r="S69" s="159">
        <v>1032216.4263599999</v>
      </c>
      <c r="T69" s="159">
        <v>1018031</v>
      </c>
      <c r="U69" s="159">
        <v>723013</v>
      </c>
      <c r="V69" s="159">
        <v>510298</v>
      </c>
      <c r="W69" s="159">
        <v>341460</v>
      </c>
      <c r="X69" s="159">
        <v>422920</v>
      </c>
      <c r="Y69" s="159">
        <v>266590</v>
      </c>
      <c r="Z69" s="159">
        <v>627289</v>
      </c>
      <c r="AA69" s="159">
        <v>754082</v>
      </c>
      <c r="AB69" s="159">
        <v>840134</v>
      </c>
      <c r="AC69" s="159">
        <v>961158</v>
      </c>
      <c r="AD69" s="159">
        <v>549245</v>
      </c>
      <c r="AE69" s="159">
        <v>884925</v>
      </c>
      <c r="AF69" s="159">
        <v>516429</v>
      </c>
      <c r="AG69" s="159">
        <v>102202</v>
      </c>
      <c r="AH69" s="159">
        <v>234166</v>
      </c>
      <c r="AI69" s="159">
        <v>136404</v>
      </c>
    </row>
    <row r="70" spans="2:35" ht="15" customHeight="1">
      <c r="B70" s="53" t="s">
        <v>58</v>
      </c>
      <c r="C70" s="93">
        <v>0</v>
      </c>
      <c r="D70" s="93">
        <v>0</v>
      </c>
      <c r="E70" s="93">
        <v>1002</v>
      </c>
      <c r="F70" s="93">
        <v>6000</v>
      </c>
      <c r="G70" s="93">
        <v>496578</v>
      </c>
      <c r="H70" s="93">
        <v>517056</v>
      </c>
      <c r="I70" s="93">
        <v>508799</v>
      </c>
      <c r="J70" s="93">
        <v>0</v>
      </c>
      <c r="K70" s="93">
        <v>0</v>
      </c>
      <c r="L70" s="93">
        <v>705512</v>
      </c>
      <c r="M70" s="93">
        <v>815655</v>
      </c>
      <c r="N70" s="93">
        <v>535967</v>
      </c>
      <c r="O70" s="93">
        <v>1318598</v>
      </c>
      <c r="P70" s="93">
        <v>152179</v>
      </c>
      <c r="Q70" s="93">
        <v>552225</v>
      </c>
      <c r="R70" s="93">
        <v>426075</v>
      </c>
      <c r="S70" s="93">
        <v>805649</v>
      </c>
      <c r="T70" s="93">
        <v>158009</v>
      </c>
      <c r="U70" s="93">
        <v>749306</v>
      </c>
      <c r="V70" s="93">
        <v>179484</v>
      </c>
      <c r="W70" s="93">
        <v>496999</v>
      </c>
      <c r="X70" s="93">
        <v>664077</v>
      </c>
      <c r="Y70" s="93">
        <v>1268981</v>
      </c>
      <c r="Z70" s="93">
        <v>690597</v>
      </c>
      <c r="AA70" s="93">
        <v>462393</v>
      </c>
      <c r="AB70" s="93">
        <v>239722</v>
      </c>
      <c r="AC70" s="93">
        <v>272440</v>
      </c>
      <c r="AD70" s="93">
        <v>15915</v>
      </c>
      <c r="AE70" s="93">
        <v>2998</v>
      </c>
      <c r="AF70" s="93">
        <v>0</v>
      </c>
      <c r="AG70" s="93">
        <v>260998</v>
      </c>
      <c r="AH70" s="93">
        <v>49999</v>
      </c>
      <c r="AI70" s="93">
        <v>95</v>
      </c>
    </row>
    <row r="71" spans="2:35" ht="15" customHeight="1">
      <c r="B71" s="53" t="s">
        <v>59</v>
      </c>
      <c r="C71" s="93">
        <v>0</v>
      </c>
      <c r="D71" s="93">
        <v>0</v>
      </c>
      <c r="E71" s="93">
        <v>0</v>
      </c>
      <c r="F71" s="93">
        <v>753</v>
      </c>
      <c r="G71" s="93">
        <v>272</v>
      </c>
      <c r="H71" s="93">
        <v>0</v>
      </c>
      <c r="I71" s="93">
        <v>181</v>
      </c>
      <c r="J71" s="93">
        <v>0</v>
      </c>
      <c r="K71" s="93">
        <v>0</v>
      </c>
      <c r="L71" s="93">
        <v>0</v>
      </c>
      <c r="M71" s="93">
        <v>0</v>
      </c>
      <c r="N71" s="93">
        <v>87293</v>
      </c>
      <c r="O71" s="93">
        <v>162552</v>
      </c>
      <c r="P71" s="93">
        <v>269570</v>
      </c>
      <c r="Q71" s="93">
        <v>3061</v>
      </c>
      <c r="R71" s="93">
        <v>131067</v>
      </c>
      <c r="S71" s="93">
        <v>0</v>
      </c>
      <c r="T71" s="93">
        <v>0</v>
      </c>
      <c r="U71" s="93">
        <v>0</v>
      </c>
      <c r="V71" s="93">
        <v>0</v>
      </c>
      <c r="W71" s="93">
        <v>0</v>
      </c>
      <c r="X71" s="93">
        <v>0</v>
      </c>
      <c r="Y71" s="93">
        <v>0</v>
      </c>
      <c r="Z71" s="93">
        <v>114572</v>
      </c>
      <c r="AA71" s="93">
        <v>104571</v>
      </c>
      <c r="AB71" s="93">
        <v>0</v>
      </c>
      <c r="AC71" s="93">
        <v>129331</v>
      </c>
      <c r="AD71" s="93">
        <v>0</v>
      </c>
      <c r="AE71" s="93">
        <v>0</v>
      </c>
      <c r="AF71" s="93">
        <v>0</v>
      </c>
      <c r="AG71" s="93">
        <v>0</v>
      </c>
      <c r="AH71" s="93">
        <v>0</v>
      </c>
      <c r="AI71" s="93">
        <v>0</v>
      </c>
    </row>
    <row r="72" spans="2:35" ht="15" customHeight="1">
      <c r="B72" s="81" t="s">
        <v>60</v>
      </c>
      <c r="C72" s="157">
        <v>1191567</v>
      </c>
      <c r="D72" s="157">
        <v>1249961</v>
      </c>
      <c r="E72" s="157">
        <v>1384255</v>
      </c>
      <c r="F72" s="157">
        <v>1455558</v>
      </c>
      <c r="G72" s="157">
        <v>1710599</v>
      </c>
      <c r="H72" s="157">
        <v>2249555</v>
      </c>
      <c r="I72" s="157">
        <v>2354097</v>
      </c>
      <c r="J72" s="157">
        <v>2494998</v>
      </c>
      <c r="K72" s="157">
        <v>2775111</v>
      </c>
      <c r="L72" s="157">
        <v>3155708</v>
      </c>
      <c r="M72" s="157">
        <v>3513599</v>
      </c>
      <c r="N72" s="157">
        <v>3773060</v>
      </c>
      <c r="O72" s="157">
        <v>3741193</v>
      </c>
      <c r="P72" s="157">
        <v>4004143</v>
      </c>
      <c r="Q72" s="157">
        <v>4569335</v>
      </c>
      <c r="R72" s="157">
        <v>5213411</v>
      </c>
      <c r="S72" s="157">
        <v>5583191.8113899995</v>
      </c>
      <c r="T72" s="157">
        <v>5168051</v>
      </c>
      <c r="U72" s="157">
        <v>5026594</v>
      </c>
      <c r="V72" s="157">
        <v>4876439</v>
      </c>
      <c r="W72" s="157">
        <v>5413965</v>
      </c>
      <c r="X72" s="157">
        <v>5124746</v>
      </c>
      <c r="Y72" s="157">
        <v>4757081</v>
      </c>
      <c r="Z72" s="157">
        <v>4877264</v>
      </c>
      <c r="AA72" s="157">
        <v>3996544</v>
      </c>
      <c r="AB72" s="157">
        <v>3564758</v>
      </c>
      <c r="AC72" s="157">
        <v>3585820</v>
      </c>
      <c r="AD72" s="157">
        <v>2271640</v>
      </c>
      <c r="AE72" s="157">
        <v>1524616</v>
      </c>
      <c r="AF72" s="157">
        <v>1229951</v>
      </c>
      <c r="AG72" s="157">
        <v>1150861</v>
      </c>
      <c r="AH72" s="157">
        <v>784764</v>
      </c>
      <c r="AI72" s="157">
        <v>810094</v>
      </c>
    </row>
    <row r="73" spans="2:35" ht="15" customHeight="1">
      <c r="B73" s="53" t="s">
        <v>61</v>
      </c>
      <c r="C73" s="159">
        <v>1191567</v>
      </c>
      <c r="D73" s="159">
        <v>1249961</v>
      </c>
      <c r="E73" s="159">
        <v>1384255</v>
      </c>
      <c r="F73" s="159">
        <v>1455558</v>
      </c>
      <c r="G73" s="159">
        <v>1710599</v>
      </c>
      <c r="H73" s="159">
        <v>2249555</v>
      </c>
      <c r="I73" s="159">
        <v>2354097</v>
      </c>
      <c r="J73" s="159">
        <v>2494998</v>
      </c>
      <c r="K73" s="159">
        <v>2775111</v>
      </c>
      <c r="L73" s="159">
        <v>3155708</v>
      </c>
      <c r="M73" s="159">
        <v>3513599</v>
      </c>
      <c r="N73" s="159">
        <v>3773060</v>
      </c>
      <c r="O73" s="159">
        <v>3741193</v>
      </c>
      <c r="P73" s="159">
        <v>4004143</v>
      </c>
      <c r="Q73" s="159">
        <v>4569335</v>
      </c>
      <c r="R73" s="159">
        <v>4297337</v>
      </c>
      <c r="S73" s="159">
        <v>4648078.8113899995</v>
      </c>
      <c r="T73" s="159">
        <v>4394441</v>
      </c>
      <c r="U73" s="159">
        <v>4314769</v>
      </c>
      <c r="V73" s="159">
        <v>4223498</v>
      </c>
      <c r="W73" s="159">
        <v>4754652</v>
      </c>
      <c r="X73" s="159">
        <v>4436842</v>
      </c>
      <c r="Y73" s="159">
        <v>4115665</v>
      </c>
      <c r="Z73" s="159">
        <v>4183743</v>
      </c>
      <c r="AA73" s="159">
        <v>3364475</v>
      </c>
      <c r="AB73" s="159">
        <v>2897957</v>
      </c>
      <c r="AC73" s="159">
        <v>2504698</v>
      </c>
      <c r="AD73" s="159">
        <v>1270562</v>
      </c>
      <c r="AE73" s="159">
        <v>612305</v>
      </c>
      <c r="AF73" s="159">
        <v>304602</v>
      </c>
      <c r="AG73" s="159">
        <v>233194</v>
      </c>
      <c r="AH73" s="159">
        <v>5714</v>
      </c>
      <c r="AI73" s="159">
        <v>0</v>
      </c>
    </row>
    <row r="74" spans="2:35" ht="15" customHeight="1">
      <c r="B74" s="53" t="s">
        <v>62</v>
      </c>
      <c r="C74" s="93">
        <v>0</v>
      </c>
      <c r="D74" s="93">
        <v>0</v>
      </c>
      <c r="E74" s="93">
        <v>0</v>
      </c>
      <c r="F74" s="93">
        <v>0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93">
        <v>0</v>
      </c>
      <c r="W74" s="93">
        <v>0</v>
      </c>
      <c r="X74" s="93">
        <v>0</v>
      </c>
      <c r="Y74" s="93">
        <v>0</v>
      </c>
      <c r="Z74" s="93">
        <v>40689</v>
      </c>
      <c r="AA74" s="93">
        <v>47415</v>
      </c>
      <c r="AB74" s="93">
        <v>54213</v>
      </c>
      <c r="AC74" s="93">
        <v>61100</v>
      </c>
      <c r="AD74" s="93">
        <v>0</v>
      </c>
      <c r="AE74" s="93">
        <v>0</v>
      </c>
      <c r="AF74" s="93">
        <v>0</v>
      </c>
      <c r="AG74" s="93">
        <v>0</v>
      </c>
      <c r="AH74" s="93">
        <v>0</v>
      </c>
      <c r="AI74" s="93">
        <v>0</v>
      </c>
    </row>
    <row r="75" spans="2:35" ht="15" customHeight="1">
      <c r="B75" s="53" t="s">
        <v>63</v>
      </c>
      <c r="C75" s="93">
        <v>0</v>
      </c>
      <c r="D75" s="93">
        <v>0</v>
      </c>
      <c r="E75" s="93">
        <v>0</v>
      </c>
      <c r="F75" s="93">
        <v>0</v>
      </c>
      <c r="G75" s="93">
        <v>0</v>
      </c>
      <c r="H75" s="93">
        <v>0</v>
      </c>
      <c r="I75" s="93">
        <v>0</v>
      </c>
      <c r="J75" s="93">
        <v>0</v>
      </c>
      <c r="K75" s="93">
        <v>0</v>
      </c>
      <c r="L75" s="93">
        <v>0</v>
      </c>
      <c r="M75" s="93">
        <v>0</v>
      </c>
      <c r="N75" s="93">
        <v>0</v>
      </c>
      <c r="O75" s="93">
        <v>0</v>
      </c>
      <c r="P75" s="93">
        <v>0</v>
      </c>
      <c r="Q75" s="93">
        <v>0</v>
      </c>
      <c r="R75" s="93">
        <v>916074</v>
      </c>
      <c r="S75" s="93">
        <v>935113</v>
      </c>
      <c r="T75" s="93">
        <v>773610</v>
      </c>
      <c r="U75" s="93">
        <v>711825</v>
      </c>
      <c r="V75" s="93">
        <v>652941</v>
      </c>
      <c r="W75" s="93">
        <v>659313</v>
      </c>
      <c r="X75" s="93">
        <v>687904</v>
      </c>
      <c r="Y75" s="93">
        <v>641416</v>
      </c>
      <c r="Z75" s="93">
        <v>652832</v>
      </c>
      <c r="AA75" s="93">
        <v>584654</v>
      </c>
      <c r="AB75" s="93">
        <v>612588</v>
      </c>
      <c r="AC75" s="93">
        <v>1020022</v>
      </c>
      <c r="AD75" s="93">
        <v>1001078</v>
      </c>
      <c r="AE75" s="93">
        <v>912311</v>
      </c>
      <c r="AF75" s="93">
        <v>925349</v>
      </c>
      <c r="AG75" s="93">
        <v>917667</v>
      </c>
      <c r="AH75" s="93">
        <v>779050</v>
      </c>
      <c r="AI75" s="93">
        <v>810094</v>
      </c>
    </row>
    <row r="76" spans="2:35" ht="15" customHeight="1">
      <c r="B76" s="81" t="s">
        <v>15</v>
      </c>
      <c r="C76" s="157">
        <v>733906</v>
      </c>
      <c r="D76" s="92">
        <v>728628</v>
      </c>
      <c r="E76" s="92">
        <v>888644</v>
      </c>
      <c r="F76" s="92">
        <v>780211</v>
      </c>
      <c r="G76" s="92">
        <v>915666</v>
      </c>
      <c r="H76" s="92">
        <v>851219</v>
      </c>
      <c r="I76" s="92">
        <v>160038</v>
      </c>
      <c r="J76" s="92">
        <v>235732</v>
      </c>
      <c r="K76" s="92">
        <v>103036</v>
      </c>
      <c r="L76" s="92">
        <v>804868</v>
      </c>
      <c r="M76" s="92">
        <v>113326</v>
      </c>
      <c r="N76" s="92">
        <v>109343</v>
      </c>
      <c r="O76" s="92">
        <v>88904</v>
      </c>
      <c r="P76" s="92">
        <v>102786</v>
      </c>
      <c r="Q76" s="92">
        <v>71311</v>
      </c>
      <c r="R76" s="92">
        <v>87512</v>
      </c>
      <c r="S76" s="92">
        <v>69211</v>
      </c>
      <c r="T76" s="92">
        <v>107299</v>
      </c>
      <c r="U76" s="92">
        <v>131799</v>
      </c>
      <c r="V76" s="92">
        <v>140023</v>
      </c>
      <c r="W76" s="92">
        <v>144149</v>
      </c>
      <c r="X76" s="92">
        <v>129740</v>
      </c>
      <c r="Y76" s="92">
        <v>147386</v>
      </c>
      <c r="Z76" s="92">
        <v>153863</v>
      </c>
      <c r="AA76" s="92">
        <v>158497</v>
      </c>
      <c r="AB76" s="92">
        <v>152364</v>
      </c>
      <c r="AC76" s="92">
        <v>185409</v>
      </c>
      <c r="AD76" s="92">
        <v>293792</v>
      </c>
      <c r="AE76" s="92">
        <v>357958</v>
      </c>
      <c r="AF76" s="92">
        <v>312426</v>
      </c>
      <c r="AG76" s="92">
        <v>781333</v>
      </c>
      <c r="AH76" s="92">
        <v>1332211</v>
      </c>
      <c r="AI76" s="92">
        <v>1660718</v>
      </c>
    </row>
    <row r="77" spans="2:35" ht="15" customHeight="1">
      <c r="B77" s="53" t="s">
        <v>64</v>
      </c>
      <c r="C77" s="159">
        <v>596697</v>
      </c>
      <c r="D77" s="93">
        <v>615912</v>
      </c>
      <c r="E77" s="93">
        <v>593121</v>
      </c>
      <c r="F77" s="93">
        <v>593017</v>
      </c>
      <c r="G77" s="93">
        <v>610247</v>
      </c>
      <c r="H77" s="93">
        <v>654035</v>
      </c>
      <c r="I77" s="93">
        <v>0</v>
      </c>
      <c r="J77" s="93">
        <v>0</v>
      </c>
      <c r="K77" s="93">
        <v>0</v>
      </c>
      <c r="L77" s="93">
        <v>649072</v>
      </c>
      <c r="M77" s="93">
        <v>0</v>
      </c>
      <c r="N77" s="93">
        <v>0</v>
      </c>
      <c r="O77" s="93">
        <v>0</v>
      </c>
      <c r="P77" s="93">
        <v>0</v>
      </c>
      <c r="Q77" s="93">
        <v>0</v>
      </c>
      <c r="R77" s="93">
        <v>0</v>
      </c>
      <c r="S77" s="93">
        <v>2261</v>
      </c>
      <c r="T77" s="93">
        <v>0</v>
      </c>
      <c r="U77" s="93">
        <v>3257</v>
      </c>
      <c r="V77" s="93">
        <v>3422</v>
      </c>
      <c r="W77" s="93">
        <v>3811</v>
      </c>
      <c r="X77" s="93">
        <v>0</v>
      </c>
      <c r="Y77" s="93">
        <v>4117</v>
      </c>
      <c r="Z77" s="93">
        <v>5054</v>
      </c>
      <c r="AA77" s="93">
        <v>4965</v>
      </c>
      <c r="AB77" s="93">
        <v>2</v>
      </c>
      <c r="AC77" s="93">
        <v>5476</v>
      </c>
      <c r="AD77" s="93">
        <v>4223</v>
      </c>
      <c r="AE77" s="93">
        <v>4035</v>
      </c>
      <c r="AF77" s="93">
        <v>0</v>
      </c>
      <c r="AG77" s="93">
        <v>7904</v>
      </c>
      <c r="AH77" s="93">
        <v>5780</v>
      </c>
      <c r="AI77" s="93">
        <v>5562</v>
      </c>
    </row>
    <row r="78" spans="2:35" ht="15" customHeight="1">
      <c r="B78" s="53" t="s">
        <v>18</v>
      </c>
      <c r="C78" s="159">
        <v>137209</v>
      </c>
      <c r="D78" s="93">
        <v>112716</v>
      </c>
      <c r="E78" s="93">
        <v>295523</v>
      </c>
      <c r="F78" s="93">
        <v>187194</v>
      </c>
      <c r="G78" s="93">
        <v>305419</v>
      </c>
      <c r="H78" s="93">
        <v>197184</v>
      </c>
      <c r="I78" s="93">
        <v>160038</v>
      </c>
      <c r="J78" s="93">
        <v>235732</v>
      </c>
      <c r="K78" s="93">
        <v>103036</v>
      </c>
      <c r="L78" s="93">
        <v>155796</v>
      </c>
      <c r="M78" s="93">
        <v>113326</v>
      </c>
      <c r="N78" s="93">
        <v>109343</v>
      </c>
      <c r="O78" s="93">
        <v>88904</v>
      </c>
      <c r="P78" s="93">
        <v>102786</v>
      </c>
      <c r="Q78" s="93">
        <v>71311</v>
      </c>
      <c r="R78" s="93">
        <v>87512</v>
      </c>
      <c r="S78" s="93">
        <v>66950</v>
      </c>
      <c r="T78" s="93">
        <v>107299</v>
      </c>
      <c r="U78" s="93">
        <v>128542</v>
      </c>
      <c r="V78" s="93">
        <v>136601</v>
      </c>
      <c r="W78" s="93">
        <v>140338</v>
      </c>
      <c r="X78" s="93">
        <v>129740</v>
      </c>
      <c r="Y78" s="93">
        <v>143269</v>
      </c>
      <c r="Z78" s="93">
        <v>148809</v>
      </c>
      <c r="AA78" s="93">
        <v>153532</v>
      </c>
      <c r="AB78" s="93">
        <v>152362</v>
      </c>
      <c r="AC78" s="93">
        <v>179933</v>
      </c>
      <c r="AD78" s="93">
        <v>289569</v>
      </c>
      <c r="AE78" s="93">
        <v>353923</v>
      </c>
      <c r="AF78" s="93">
        <v>312426</v>
      </c>
      <c r="AG78" s="93">
        <v>773429</v>
      </c>
      <c r="AH78" s="93">
        <v>1326431</v>
      </c>
      <c r="AI78" s="93">
        <v>1655156</v>
      </c>
    </row>
    <row r="79" spans="2:35" ht="15" customHeight="1">
      <c r="B79" s="81" t="s">
        <v>65</v>
      </c>
      <c r="C79" s="157">
        <v>239</v>
      </c>
      <c r="D79" s="92">
        <v>14</v>
      </c>
      <c r="E79" s="92">
        <v>184</v>
      </c>
      <c r="F79" s="92">
        <v>588</v>
      </c>
      <c r="G79" s="92">
        <v>1594</v>
      </c>
      <c r="H79" s="92">
        <v>4509</v>
      </c>
      <c r="I79" s="92">
        <v>9232</v>
      </c>
      <c r="J79" s="92">
        <v>10212</v>
      </c>
      <c r="K79" s="92">
        <v>13998</v>
      </c>
      <c r="L79" s="92">
        <v>6785</v>
      </c>
      <c r="M79" s="92">
        <v>10606</v>
      </c>
      <c r="N79" s="92">
        <v>10858</v>
      </c>
      <c r="O79" s="92">
        <v>17592</v>
      </c>
      <c r="P79" s="92">
        <v>28988</v>
      </c>
      <c r="Q79" s="92">
        <v>37774</v>
      </c>
      <c r="R79" s="92">
        <v>8797</v>
      </c>
      <c r="S79" s="92">
        <v>12769</v>
      </c>
      <c r="T79" s="92">
        <v>4041</v>
      </c>
      <c r="U79" s="92">
        <v>292</v>
      </c>
      <c r="V79" s="92">
        <v>2033</v>
      </c>
      <c r="W79" s="92">
        <v>16823</v>
      </c>
      <c r="X79" s="92">
        <v>603</v>
      </c>
      <c r="Y79" s="92">
        <v>9629</v>
      </c>
      <c r="Z79" s="92">
        <v>11654</v>
      </c>
      <c r="AA79" s="92">
        <v>15964</v>
      </c>
      <c r="AB79" s="92">
        <v>7375</v>
      </c>
      <c r="AC79" s="92">
        <v>8575</v>
      </c>
      <c r="AD79" s="92">
        <v>10853</v>
      </c>
      <c r="AE79" s="92">
        <v>5424</v>
      </c>
      <c r="AF79" s="92">
        <v>3809</v>
      </c>
      <c r="AG79" s="92">
        <v>3452</v>
      </c>
      <c r="AH79" s="92">
        <v>1437</v>
      </c>
      <c r="AI79" s="92">
        <v>762</v>
      </c>
    </row>
    <row r="80" spans="2:35" ht="15" customHeight="1">
      <c r="B80" s="53" t="s">
        <v>66</v>
      </c>
      <c r="C80" s="159">
        <v>239</v>
      </c>
      <c r="D80" s="93">
        <v>14</v>
      </c>
      <c r="E80" s="93">
        <v>184</v>
      </c>
      <c r="F80" s="93">
        <v>588</v>
      </c>
      <c r="G80" s="93">
        <v>1594</v>
      </c>
      <c r="H80" s="93">
        <v>4509</v>
      </c>
      <c r="I80" s="93">
        <v>9232</v>
      </c>
      <c r="J80" s="93">
        <v>10212</v>
      </c>
      <c r="K80" s="93">
        <v>13998</v>
      </c>
      <c r="L80" s="93">
        <v>6785</v>
      </c>
      <c r="M80" s="93">
        <v>10606</v>
      </c>
      <c r="N80" s="93">
        <v>10858</v>
      </c>
      <c r="O80" s="93">
        <v>17592</v>
      </c>
      <c r="P80" s="93">
        <v>28988</v>
      </c>
      <c r="Q80" s="93">
        <v>37774</v>
      </c>
      <c r="R80" s="93">
        <v>8797</v>
      </c>
      <c r="S80" s="93">
        <v>12769</v>
      </c>
      <c r="T80" s="93">
        <v>4041</v>
      </c>
      <c r="U80" s="93">
        <v>292</v>
      </c>
      <c r="V80" s="93">
        <v>2033</v>
      </c>
      <c r="W80" s="93">
        <v>16823</v>
      </c>
      <c r="X80" s="93">
        <v>603</v>
      </c>
      <c r="Y80" s="93">
        <v>9629</v>
      </c>
      <c r="Z80" s="93">
        <v>11654</v>
      </c>
      <c r="AA80" s="93">
        <v>15964</v>
      </c>
      <c r="AB80" s="93">
        <v>7375</v>
      </c>
      <c r="AC80" s="93">
        <v>8575</v>
      </c>
      <c r="AD80" s="93">
        <v>10853</v>
      </c>
      <c r="AE80" s="93">
        <v>5424</v>
      </c>
      <c r="AF80" s="93">
        <v>3809</v>
      </c>
      <c r="AG80" s="93">
        <v>3452</v>
      </c>
      <c r="AH80" s="93">
        <v>1437</v>
      </c>
      <c r="AI80" s="93">
        <v>762</v>
      </c>
    </row>
    <row r="81" spans="2:35" ht="15" customHeight="1">
      <c r="B81" s="81" t="s">
        <v>67</v>
      </c>
      <c r="C81" s="92">
        <v>0</v>
      </c>
      <c r="D81" s="92">
        <v>0</v>
      </c>
      <c r="E81" s="92">
        <v>0</v>
      </c>
      <c r="F81" s="92">
        <v>0</v>
      </c>
      <c r="G81" s="92">
        <v>0</v>
      </c>
      <c r="H81" s="92">
        <v>0</v>
      </c>
      <c r="I81" s="92">
        <v>63906</v>
      </c>
      <c r="J81" s="92">
        <v>138045</v>
      </c>
      <c r="K81" s="92">
        <v>129428</v>
      </c>
      <c r="L81" s="92">
        <v>134101</v>
      </c>
      <c r="M81" s="92">
        <v>131218</v>
      </c>
      <c r="N81" s="92">
        <v>125609</v>
      </c>
      <c r="O81" s="92">
        <v>142545</v>
      </c>
      <c r="P81" s="92">
        <v>154730</v>
      </c>
      <c r="Q81" s="92">
        <v>172223</v>
      </c>
      <c r="R81" s="92">
        <v>164057</v>
      </c>
      <c r="S81" s="92">
        <v>182694</v>
      </c>
      <c r="T81" s="92">
        <v>168317</v>
      </c>
      <c r="U81" s="92">
        <v>225511</v>
      </c>
      <c r="V81" s="92">
        <v>324718</v>
      </c>
      <c r="W81" s="92">
        <v>447557</v>
      </c>
      <c r="X81" s="92">
        <v>339849</v>
      </c>
      <c r="Y81" s="92">
        <v>385538</v>
      </c>
      <c r="Z81" s="92">
        <v>428432</v>
      </c>
      <c r="AA81" s="92">
        <v>451145</v>
      </c>
      <c r="AB81" s="92">
        <v>445019</v>
      </c>
      <c r="AC81" s="92">
        <v>463979</v>
      </c>
      <c r="AD81" s="92">
        <v>0</v>
      </c>
      <c r="AE81" s="92">
        <v>0</v>
      </c>
      <c r="AF81" s="92">
        <v>0</v>
      </c>
      <c r="AG81" s="92">
        <v>0</v>
      </c>
      <c r="AH81" s="92">
        <v>0</v>
      </c>
      <c r="AI81" s="92">
        <v>0</v>
      </c>
    </row>
    <row r="82" spans="2:35" ht="15" customHeight="1">
      <c r="B82" s="53" t="s">
        <v>68</v>
      </c>
      <c r="C82" s="93">
        <v>0</v>
      </c>
      <c r="D82" s="93">
        <v>0</v>
      </c>
      <c r="E82" s="93">
        <v>0</v>
      </c>
      <c r="F82" s="93">
        <v>0</v>
      </c>
      <c r="G82" s="93">
        <v>0</v>
      </c>
      <c r="H82" s="93">
        <v>0</v>
      </c>
      <c r="I82" s="93">
        <v>0</v>
      </c>
      <c r="J82" s="93">
        <v>0</v>
      </c>
      <c r="K82" s="93">
        <v>0</v>
      </c>
      <c r="L82" s="93">
        <v>0</v>
      </c>
      <c r="M82" s="93">
        <v>0</v>
      </c>
      <c r="N82" s="93">
        <v>0</v>
      </c>
      <c r="O82" s="93">
        <v>0</v>
      </c>
      <c r="P82" s="93">
        <v>0</v>
      </c>
      <c r="Q82" s="93">
        <v>102009</v>
      </c>
      <c r="R82" s="93">
        <v>101930</v>
      </c>
      <c r="S82" s="93">
        <v>1700</v>
      </c>
      <c r="T82" s="93">
        <v>1703</v>
      </c>
      <c r="U82" s="93">
        <v>1694</v>
      </c>
      <c r="V82" s="93">
        <v>1639</v>
      </c>
      <c r="W82" s="93">
        <v>1447</v>
      </c>
      <c r="X82" s="93">
        <v>1458</v>
      </c>
      <c r="Y82" s="93">
        <v>1430</v>
      </c>
      <c r="Z82" s="93">
        <v>1296</v>
      </c>
      <c r="AA82" s="93">
        <v>38307</v>
      </c>
      <c r="AB82" s="93">
        <v>37401</v>
      </c>
      <c r="AC82" s="93">
        <v>75909</v>
      </c>
      <c r="AD82" s="93">
        <v>0</v>
      </c>
      <c r="AE82" s="93">
        <v>0</v>
      </c>
      <c r="AF82" s="93">
        <v>0</v>
      </c>
      <c r="AG82" s="93">
        <v>0</v>
      </c>
      <c r="AH82" s="93">
        <v>0</v>
      </c>
      <c r="AI82" s="93">
        <v>0</v>
      </c>
    </row>
    <row r="83" spans="2:35" ht="15" customHeight="1">
      <c r="B83" s="53" t="s">
        <v>69</v>
      </c>
      <c r="C83" s="93">
        <v>0</v>
      </c>
      <c r="D83" s="93">
        <v>0</v>
      </c>
      <c r="E83" s="93">
        <v>0</v>
      </c>
      <c r="F83" s="93">
        <v>0</v>
      </c>
      <c r="G83" s="93">
        <v>0</v>
      </c>
      <c r="H83" s="93">
        <v>0</v>
      </c>
      <c r="I83" s="93">
        <v>63906</v>
      </c>
      <c r="J83" s="93">
        <v>138045</v>
      </c>
      <c r="K83" s="93">
        <v>129428</v>
      </c>
      <c r="L83" s="93">
        <v>134101</v>
      </c>
      <c r="M83" s="93">
        <v>131218</v>
      </c>
      <c r="N83" s="93">
        <v>125609</v>
      </c>
      <c r="O83" s="93">
        <v>142545</v>
      </c>
      <c r="P83" s="93">
        <v>154730</v>
      </c>
      <c r="Q83" s="93">
        <v>70214</v>
      </c>
      <c r="R83" s="93">
        <v>62127</v>
      </c>
      <c r="S83" s="93">
        <v>80994</v>
      </c>
      <c r="T83" s="93">
        <v>66614</v>
      </c>
      <c r="U83" s="93">
        <v>123817</v>
      </c>
      <c r="V83" s="93">
        <v>223079</v>
      </c>
      <c r="W83" s="93">
        <v>346110</v>
      </c>
      <c r="X83" s="93">
        <v>238391</v>
      </c>
      <c r="Y83" s="93">
        <v>284108</v>
      </c>
      <c r="Z83" s="93">
        <v>327136</v>
      </c>
      <c r="AA83" s="93">
        <v>312838</v>
      </c>
      <c r="AB83" s="93">
        <v>307618</v>
      </c>
      <c r="AC83" s="93">
        <v>288070</v>
      </c>
      <c r="AD83" s="93">
        <v>0</v>
      </c>
      <c r="AE83" s="93">
        <v>0</v>
      </c>
      <c r="AF83" s="93">
        <v>0</v>
      </c>
      <c r="AG83" s="93">
        <v>0</v>
      </c>
      <c r="AH83" s="93">
        <v>0</v>
      </c>
      <c r="AI83" s="93">
        <v>0</v>
      </c>
    </row>
    <row r="84" spans="2:35" ht="15" customHeight="1">
      <c r="B84" s="81" t="s">
        <v>70</v>
      </c>
      <c r="C84" s="157">
        <v>118564</v>
      </c>
      <c r="D84" s="157">
        <v>175121</v>
      </c>
      <c r="E84" s="157">
        <v>126003</v>
      </c>
      <c r="F84" s="157">
        <v>151574</v>
      </c>
      <c r="G84" s="157">
        <v>235676</v>
      </c>
      <c r="H84" s="157">
        <v>202643</v>
      </c>
      <c r="I84" s="157">
        <v>254262</v>
      </c>
      <c r="J84" s="157">
        <v>168823</v>
      </c>
      <c r="K84" s="157">
        <v>207449</v>
      </c>
      <c r="L84" s="157">
        <v>145734</v>
      </c>
      <c r="M84" s="157">
        <v>187834</v>
      </c>
      <c r="N84" s="157">
        <v>189326</v>
      </c>
      <c r="O84" s="157">
        <v>283932</v>
      </c>
      <c r="P84" s="157">
        <v>16430</v>
      </c>
      <c r="Q84" s="157">
        <v>17482</v>
      </c>
      <c r="R84" s="157">
        <v>113908</v>
      </c>
      <c r="S84" s="157">
        <v>83601.164085266995</v>
      </c>
      <c r="T84" s="157">
        <v>15198</v>
      </c>
      <c r="U84" s="157">
        <v>13690</v>
      </c>
      <c r="V84" s="157">
        <v>62839</v>
      </c>
      <c r="W84" s="157">
        <v>37058</v>
      </c>
      <c r="X84" s="157">
        <v>10937</v>
      </c>
      <c r="Y84" s="157">
        <v>26687</v>
      </c>
      <c r="Z84" s="157">
        <v>3714</v>
      </c>
      <c r="AA84" s="157">
        <v>40160</v>
      </c>
      <c r="AB84" s="157">
        <v>7519</v>
      </c>
      <c r="AC84" s="157">
        <v>2469</v>
      </c>
      <c r="AD84" s="157">
        <v>1180</v>
      </c>
      <c r="AE84" s="157">
        <v>51347</v>
      </c>
      <c r="AF84" s="157">
        <v>21889</v>
      </c>
      <c r="AG84" s="157">
        <v>16890</v>
      </c>
      <c r="AH84" s="157">
        <v>437037</v>
      </c>
      <c r="AI84" s="157">
        <v>479902</v>
      </c>
    </row>
    <row r="85" spans="2:35" ht="15" customHeight="1">
      <c r="B85" s="53" t="s">
        <v>11</v>
      </c>
      <c r="C85" s="159">
        <v>118564</v>
      </c>
      <c r="D85" s="159">
        <v>175121</v>
      </c>
      <c r="E85" s="159">
        <v>126003</v>
      </c>
      <c r="F85" s="159">
        <v>151574</v>
      </c>
      <c r="G85" s="159">
        <v>235676</v>
      </c>
      <c r="H85" s="159">
        <v>202643</v>
      </c>
      <c r="I85" s="159">
        <v>254262</v>
      </c>
      <c r="J85" s="159">
        <v>168823</v>
      </c>
      <c r="K85" s="159">
        <v>207449</v>
      </c>
      <c r="L85" s="159">
        <v>145734</v>
      </c>
      <c r="M85" s="159">
        <v>187834</v>
      </c>
      <c r="N85" s="159">
        <v>189326</v>
      </c>
      <c r="O85" s="159">
        <v>283932</v>
      </c>
      <c r="P85" s="159">
        <v>16430</v>
      </c>
      <c r="Q85" s="159">
        <v>17482</v>
      </c>
      <c r="R85" s="159">
        <v>113908</v>
      </c>
      <c r="S85" s="159">
        <v>83601.164085266995</v>
      </c>
      <c r="T85" s="159">
        <v>15198</v>
      </c>
      <c r="U85" s="159">
        <v>13690</v>
      </c>
      <c r="V85" s="159">
        <v>62839</v>
      </c>
      <c r="W85" s="159">
        <v>37058</v>
      </c>
      <c r="X85" s="159">
        <v>10937</v>
      </c>
      <c r="Y85" s="159">
        <v>26687</v>
      </c>
      <c r="Z85" s="159">
        <v>3714</v>
      </c>
      <c r="AA85" s="159">
        <v>40160</v>
      </c>
      <c r="AB85" s="159">
        <v>7519</v>
      </c>
      <c r="AC85" s="159">
        <v>2469</v>
      </c>
      <c r="AD85" s="159">
        <v>1180</v>
      </c>
      <c r="AE85" s="159">
        <v>51347</v>
      </c>
      <c r="AF85" s="159">
        <v>21889</v>
      </c>
      <c r="AG85" s="159">
        <v>16890</v>
      </c>
      <c r="AH85" s="159">
        <v>437037</v>
      </c>
      <c r="AI85" s="159">
        <v>479902</v>
      </c>
    </row>
    <row r="86" spans="2:35" ht="15" customHeight="1">
      <c r="B86" s="81" t="s">
        <v>71</v>
      </c>
      <c r="C86" s="157">
        <v>4168448</v>
      </c>
      <c r="D86" s="157">
        <v>4109340</v>
      </c>
      <c r="E86" s="157">
        <v>4326286</v>
      </c>
      <c r="F86" s="157">
        <v>4208634</v>
      </c>
      <c r="G86" s="157">
        <v>3604311</v>
      </c>
      <c r="H86" s="157">
        <v>3723442</v>
      </c>
      <c r="I86" s="157">
        <v>4115089</v>
      </c>
      <c r="J86" s="157">
        <v>4148854</v>
      </c>
      <c r="K86" s="157">
        <v>4052493</v>
      </c>
      <c r="L86" s="157">
        <v>3486266</v>
      </c>
      <c r="M86" s="157">
        <v>4036598</v>
      </c>
      <c r="N86" s="157">
        <v>3692808</v>
      </c>
      <c r="O86" s="157">
        <v>4129131</v>
      </c>
      <c r="P86" s="157">
        <v>4409805</v>
      </c>
      <c r="Q86" s="157">
        <v>4530862</v>
      </c>
      <c r="R86" s="157">
        <v>3973366</v>
      </c>
      <c r="S86" s="157">
        <v>4090481.7609000001</v>
      </c>
      <c r="T86" s="157">
        <v>3750835</v>
      </c>
      <c r="U86" s="157">
        <v>3985696</v>
      </c>
      <c r="V86" s="157">
        <v>3113593</v>
      </c>
      <c r="W86" s="157">
        <v>3231212</v>
      </c>
      <c r="X86" s="157">
        <v>3327395</v>
      </c>
      <c r="Y86" s="157">
        <v>3854366</v>
      </c>
      <c r="Z86" s="157">
        <v>3856514</v>
      </c>
      <c r="AA86" s="157">
        <v>5913503</v>
      </c>
      <c r="AB86" s="157">
        <v>4184368</v>
      </c>
      <c r="AC86" s="157">
        <v>4282531</v>
      </c>
      <c r="AD86" s="157">
        <v>4043186</v>
      </c>
      <c r="AE86" s="157">
        <v>4029178</v>
      </c>
      <c r="AF86" s="157">
        <v>4737882</v>
      </c>
      <c r="AG86" s="157">
        <v>4420540</v>
      </c>
      <c r="AH86" s="157">
        <v>4504590</v>
      </c>
      <c r="AI86" s="157">
        <v>4678333</v>
      </c>
    </row>
    <row r="87" spans="2:35" ht="15" customHeight="1">
      <c r="B87" s="53" t="s">
        <v>72</v>
      </c>
      <c r="C87" s="159">
        <v>10969</v>
      </c>
      <c r="D87" s="159">
        <v>4921</v>
      </c>
      <c r="E87" s="159">
        <v>10552</v>
      </c>
      <c r="F87" s="159">
        <v>7302</v>
      </c>
      <c r="G87" s="159">
        <v>10381</v>
      </c>
      <c r="H87" s="159">
        <v>6761</v>
      </c>
      <c r="I87" s="159">
        <v>6522</v>
      </c>
      <c r="J87" s="159">
        <v>9489</v>
      </c>
      <c r="K87" s="159">
        <v>14220</v>
      </c>
      <c r="L87" s="159">
        <v>15142</v>
      </c>
      <c r="M87" s="159">
        <v>15422</v>
      </c>
      <c r="N87" s="159">
        <v>15276</v>
      </c>
      <c r="O87" s="159">
        <v>15802</v>
      </c>
      <c r="P87" s="159">
        <v>11040</v>
      </c>
      <c r="Q87" s="159">
        <v>16823</v>
      </c>
      <c r="R87" s="159">
        <v>17087</v>
      </c>
      <c r="S87" s="159">
        <v>17454.988799999999</v>
      </c>
      <c r="T87" s="159">
        <v>8893</v>
      </c>
      <c r="U87" s="159">
        <v>10891</v>
      </c>
      <c r="V87" s="159">
        <v>8880</v>
      </c>
      <c r="W87" s="159">
        <v>21116</v>
      </c>
      <c r="X87" s="159">
        <v>4752</v>
      </c>
      <c r="Y87" s="159">
        <v>7132</v>
      </c>
      <c r="Z87" s="159">
        <v>5685</v>
      </c>
      <c r="AA87" s="159">
        <v>6996</v>
      </c>
      <c r="AB87" s="159">
        <v>3852</v>
      </c>
      <c r="AC87" s="159">
        <v>12157</v>
      </c>
      <c r="AD87" s="159">
        <v>37670</v>
      </c>
      <c r="AE87" s="159">
        <v>13703</v>
      </c>
      <c r="AF87" s="159">
        <v>8842</v>
      </c>
      <c r="AG87" s="159">
        <v>19720</v>
      </c>
      <c r="AH87" s="159">
        <v>14236</v>
      </c>
      <c r="AI87" s="159">
        <v>14774</v>
      </c>
    </row>
    <row r="88" spans="2:35" ht="15" customHeight="1">
      <c r="B88" s="53" t="s">
        <v>74</v>
      </c>
      <c r="C88" s="159">
        <v>125248</v>
      </c>
      <c r="D88" s="159">
        <v>136232</v>
      </c>
      <c r="E88" s="159">
        <v>153624</v>
      </c>
      <c r="F88" s="159">
        <v>131655</v>
      </c>
      <c r="G88" s="159">
        <v>98706</v>
      </c>
      <c r="H88" s="159">
        <v>162530</v>
      </c>
      <c r="I88" s="159">
        <v>121392</v>
      </c>
      <c r="J88" s="159">
        <v>68486</v>
      </c>
      <c r="K88" s="159">
        <v>55651</v>
      </c>
      <c r="L88" s="159">
        <v>42760</v>
      </c>
      <c r="M88" s="159">
        <v>2708</v>
      </c>
      <c r="N88" s="159">
        <v>2716</v>
      </c>
      <c r="O88" s="159">
        <v>2716</v>
      </c>
      <c r="P88" s="159">
        <v>45053</v>
      </c>
      <c r="Q88" s="159">
        <v>11</v>
      </c>
      <c r="R88" s="159">
        <v>11</v>
      </c>
      <c r="S88" s="159">
        <v>1553.2716</v>
      </c>
      <c r="T88" s="159">
        <v>2303</v>
      </c>
      <c r="U88" s="159">
        <v>0</v>
      </c>
      <c r="V88" s="159">
        <v>0</v>
      </c>
      <c r="W88" s="159">
        <v>9</v>
      </c>
      <c r="X88" s="159">
        <v>1702</v>
      </c>
      <c r="Y88" s="159">
        <v>2708</v>
      </c>
      <c r="Z88" s="159">
        <v>1813</v>
      </c>
      <c r="AA88" s="159">
        <v>1463</v>
      </c>
      <c r="AB88" s="159">
        <v>4632</v>
      </c>
      <c r="AC88" s="159">
        <v>3270</v>
      </c>
      <c r="AD88" s="159">
        <v>37</v>
      </c>
      <c r="AE88" s="159">
        <v>14682</v>
      </c>
      <c r="AF88" s="159">
        <v>646472</v>
      </c>
      <c r="AG88" s="159">
        <v>27</v>
      </c>
      <c r="AH88" s="159">
        <v>11</v>
      </c>
      <c r="AI88" s="159">
        <v>5183</v>
      </c>
    </row>
    <row r="89" spans="2:35" ht="15" customHeight="1">
      <c r="B89" s="53" t="s">
        <v>75</v>
      </c>
      <c r="C89" s="159">
        <v>148923</v>
      </c>
      <c r="D89" s="159">
        <v>139480</v>
      </c>
      <c r="E89" s="159">
        <v>144774</v>
      </c>
      <c r="F89" s="159">
        <v>124313</v>
      </c>
      <c r="G89" s="159">
        <v>127371</v>
      </c>
      <c r="H89" s="159">
        <v>131801</v>
      </c>
      <c r="I89" s="159">
        <v>127662</v>
      </c>
      <c r="J89" s="159">
        <v>131914</v>
      </c>
      <c r="K89" s="159">
        <v>148475</v>
      </c>
      <c r="L89" s="159">
        <v>156257</v>
      </c>
      <c r="M89" s="159">
        <v>143680</v>
      </c>
      <c r="N89" s="159">
        <v>131689</v>
      </c>
      <c r="O89" s="159">
        <v>136540</v>
      </c>
      <c r="P89" s="159">
        <v>153002</v>
      </c>
      <c r="Q89" s="159">
        <v>154453</v>
      </c>
      <c r="R89" s="159">
        <v>154411</v>
      </c>
      <c r="S89" s="159">
        <v>163116.11736999999</v>
      </c>
      <c r="T89" s="159">
        <v>180752</v>
      </c>
      <c r="U89" s="159">
        <v>225992</v>
      </c>
      <c r="V89" s="159">
        <v>279620</v>
      </c>
      <c r="W89" s="159">
        <v>270847</v>
      </c>
      <c r="X89" s="159">
        <v>337423</v>
      </c>
      <c r="Y89" s="159">
        <v>959653</v>
      </c>
      <c r="Z89" s="159">
        <v>952398</v>
      </c>
      <c r="AA89" s="159">
        <v>989670</v>
      </c>
      <c r="AB89" s="159">
        <v>992879</v>
      </c>
      <c r="AC89" s="159">
        <v>993632</v>
      </c>
      <c r="AD89" s="159">
        <v>880674</v>
      </c>
      <c r="AE89" s="159">
        <v>909977</v>
      </c>
      <c r="AF89" s="159">
        <v>859273</v>
      </c>
      <c r="AG89" s="159">
        <v>860626</v>
      </c>
      <c r="AH89" s="159">
        <v>795094</v>
      </c>
      <c r="AI89" s="159">
        <v>769554</v>
      </c>
    </row>
    <row r="90" spans="2:35" ht="15" customHeight="1">
      <c r="B90" s="53" t="s">
        <v>29</v>
      </c>
      <c r="C90" s="159">
        <v>8493</v>
      </c>
      <c r="D90" s="159">
        <v>7336</v>
      </c>
      <c r="E90" s="159">
        <v>15435</v>
      </c>
      <c r="F90" s="159">
        <v>10045</v>
      </c>
      <c r="G90" s="159">
        <v>9288</v>
      </c>
      <c r="H90" s="159">
        <v>5923</v>
      </c>
      <c r="I90" s="159">
        <v>5946</v>
      </c>
      <c r="J90" s="159">
        <v>15114</v>
      </c>
      <c r="K90" s="159">
        <v>10847</v>
      </c>
      <c r="L90" s="159">
        <v>33390</v>
      </c>
      <c r="M90" s="159">
        <v>25063</v>
      </c>
      <c r="N90" s="159">
        <v>35268</v>
      </c>
      <c r="O90" s="159">
        <v>39256</v>
      </c>
      <c r="P90" s="159">
        <v>45341</v>
      </c>
      <c r="Q90" s="159">
        <v>69898</v>
      </c>
      <c r="R90" s="159">
        <v>79722</v>
      </c>
      <c r="S90" s="159">
        <v>94140.295939999996</v>
      </c>
      <c r="T90" s="159">
        <v>96614</v>
      </c>
      <c r="U90" s="159">
        <v>294347</v>
      </c>
      <c r="V90" s="159">
        <v>118039</v>
      </c>
      <c r="W90" s="159">
        <v>173227</v>
      </c>
      <c r="X90" s="159">
        <v>156040</v>
      </c>
      <c r="Y90" s="159">
        <v>144783</v>
      </c>
      <c r="Z90" s="159">
        <v>141014</v>
      </c>
      <c r="AA90" s="159">
        <v>175808</v>
      </c>
      <c r="AB90" s="159">
        <v>169973</v>
      </c>
      <c r="AC90" s="159">
        <v>170613</v>
      </c>
      <c r="AD90" s="159">
        <v>1145</v>
      </c>
      <c r="AE90" s="159">
        <v>14662</v>
      </c>
      <c r="AF90" s="159">
        <v>14541</v>
      </c>
      <c r="AG90" s="159">
        <v>14802</v>
      </c>
      <c r="AH90" s="159">
        <v>610</v>
      </c>
      <c r="AI90" s="159">
        <v>6393</v>
      </c>
    </row>
    <row r="91" spans="2:35" ht="15" customHeight="1">
      <c r="B91" s="53" t="s">
        <v>78</v>
      </c>
      <c r="C91" s="159">
        <v>2061720</v>
      </c>
      <c r="D91" s="159">
        <v>1978132</v>
      </c>
      <c r="E91" s="159">
        <v>2115913</v>
      </c>
      <c r="F91" s="159">
        <v>1985355</v>
      </c>
      <c r="G91" s="159">
        <v>1774220</v>
      </c>
      <c r="H91" s="159">
        <v>1774995</v>
      </c>
      <c r="I91" s="159">
        <v>1735379</v>
      </c>
      <c r="J91" s="159">
        <v>1786871</v>
      </c>
      <c r="K91" s="159">
        <v>1727148</v>
      </c>
      <c r="L91" s="159">
        <v>1751346</v>
      </c>
      <c r="M91" s="159">
        <v>1816365</v>
      </c>
      <c r="N91" s="159">
        <v>1731816</v>
      </c>
      <c r="O91" s="159">
        <v>2172614</v>
      </c>
      <c r="P91" s="159">
        <v>2357935</v>
      </c>
      <c r="Q91" s="159">
        <v>2302182</v>
      </c>
      <c r="R91" s="159">
        <v>1875530</v>
      </c>
      <c r="S91" s="159">
        <v>1968951</v>
      </c>
      <c r="T91" s="159">
        <v>1556283</v>
      </c>
      <c r="U91" s="159">
        <v>1464720</v>
      </c>
      <c r="V91" s="159">
        <v>1305677</v>
      </c>
      <c r="W91" s="159">
        <v>1354565</v>
      </c>
      <c r="X91" s="159">
        <v>1360627</v>
      </c>
      <c r="Y91" s="159">
        <v>1323077</v>
      </c>
      <c r="Z91" s="159">
        <v>1305085</v>
      </c>
      <c r="AA91" s="159">
        <v>1151214</v>
      </c>
      <c r="AB91" s="159">
        <v>1194629</v>
      </c>
      <c r="AC91" s="159">
        <v>1144547</v>
      </c>
      <c r="AD91" s="159">
        <v>1072447</v>
      </c>
      <c r="AE91" s="159">
        <v>987786</v>
      </c>
      <c r="AF91" s="159">
        <v>961796</v>
      </c>
      <c r="AG91" s="159">
        <v>985067</v>
      </c>
      <c r="AH91" s="159">
        <v>987960</v>
      </c>
      <c r="AI91" s="159">
        <v>1027047</v>
      </c>
    </row>
    <row r="92" spans="2:35" ht="15" customHeight="1">
      <c r="B92" s="53" t="s">
        <v>79</v>
      </c>
      <c r="C92" s="159">
        <v>1813095</v>
      </c>
      <c r="D92" s="159">
        <v>1843239</v>
      </c>
      <c r="E92" s="159">
        <v>1885988</v>
      </c>
      <c r="F92" s="159">
        <v>1949964</v>
      </c>
      <c r="G92" s="159">
        <v>1584345</v>
      </c>
      <c r="H92" s="159">
        <v>1641432</v>
      </c>
      <c r="I92" s="159">
        <v>2107100</v>
      </c>
      <c r="J92" s="159">
        <v>2136125</v>
      </c>
      <c r="K92" s="159">
        <v>2096152</v>
      </c>
      <c r="L92" s="159">
        <v>1486721</v>
      </c>
      <c r="M92" s="159">
        <v>2033360</v>
      </c>
      <c r="N92" s="159">
        <v>1776043</v>
      </c>
      <c r="O92" s="159">
        <v>1738180</v>
      </c>
      <c r="P92" s="159">
        <v>1797428</v>
      </c>
      <c r="Q92" s="159">
        <v>1964978</v>
      </c>
      <c r="R92" s="159">
        <v>1846605</v>
      </c>
      <c r="S92" s="159">
        <v>1843726.0871899999</v>
      </c>
      <c r="T92" s="159">
        <v>1905326</v>
      </c>
      <c r="U92" s="159">
        <v>1793544</v>
      </c>
      <c r="V92" s="159">
        <v>1203616</v>
      </c>
      <c r="W92" s="159">
        <v>1210404</v>
      </c>
      <c r="X92" s="159">
        <v>1283914</v>
      </c>
      <c r="Y92" s="159">
        <v>1232329</v>
      </c>
      <c r="Z92" s="159">
        <v>1276153</v>
      </c>
      <c r="AA92" s="159">
        <v>1521374</v>
      </c>
      <c r="AB92" s="159">
        <v>1674457</v>
      </c>
      <c r="AC92" s="159">
        <v>1821144</v>
      </c>
      <c r="AD92" s="159">
        <v>1927104</v>
      </c>
      <c r="AE92" s="159">
        <v>1961658</v>
      </c>
      <c r="AF92" s="159">
        <v>2131236</v>
      </c>
      <c r="AG92" s="159">
        <v>2424785</v>
      </c>
      <c r="AH92" s="159">
        <v>2599977</v>
      </c>
      <c r="AI92" s="159">
        <v>2706661</v>
      </c>
    </row>
    <row r="93" spans="2:35" ht="15" customHeight="1">
      <c r="B93" s="53" t="s">
        <v>73</v>
      </c>
      <c r="C93" s="93">
        <v>0</v>
      </c>
      <c r="D93" s="93">
        <v>0</v>
      </c>
      <c r="E93" s="93">
        <v>0</v>
      </c>
      <c r="F93" s="93">
        <v>0</v>
      </c>
      <c r="G93" s="93">
        <v>0</v>
      </c>
      <c r="H93" s="93">
        <v>0</v>
      </c>
      <c r="I93" s="93">
        <v>11088</v>
      </c>
      <c r="J93" s="93">
        <v>855</v>
      </c>
      <c r="K93" s="93">
        <v>0</v>
      </c>
      <c r="L93" s="93">
        <v>650</v>
      </c>
      <c r="M93" s="93">
        <v>0</v>
      </c>
      <c r="N93" s="93">
        <v>0</v>
      </c>
      <c r="O93" s="93">
        <v>24023</v>
      </c>
      <c r="P93" s="93">
        <v>6</v>
      </c>
      <c r="Q93" s="93">
        <v>22517</v>
      </c>
      <c r="R93" s="93">
        <v>0</v>
      </c>
      <c r="S93" s="93">
        <v>1540</v>
      </c>
      <c r="T93" s="93">
        <v>664</v>
      </c>
      <c r="U93" s="93">
        <v>2247</v>
      </c>
      <c r="V93" s="93">
        <v>0</v>
      </c>
      <c r="W93" s="93">
        <v>6180</v>
      </c>
      <c r="X93" s="93">
        <v>0</v>
      </c>
      <c r="Y93" s="93">
        <v>5575</v>
      </c>
      <c r="Z93" s="93">
        <v>0</v>
      </c>
      <c r="AA93" s="93">
        <v>1907400</v>
      </c>
      <c r="AB93" s="93">
        <v>0</v>
      </c>
      <c r="AC93" s="93">
        <v>2031</v>
      </c>
      <c r="AD93" s="93">
        <v>0</v>
      </c>
      <c r="AE93" s="93">
        <v>0</v>
      </c>
      <c r="AF93" s="93">
        <v>0</v>
      </c>
      <c r="AG93" s="93">
        <v>0</v>
      </c>
      <c r="AH93" s="93">
        <v>0</v>
      </c>
      <c r="AI93" s="93">
        <v>0</v>
      </c>
    </row>
    <row r="94" spans="2:35" ht="15" customHeight="1">
      <c r="B94" s="53" t="s">
        <v>76</v>
      </c>
      <c r="C94" s="93">
        <v>0</v>
      </c>
      <c r="D94" s="93">
        <v>0</v>
      </c>
      <c r="E94" s="93">
        <v>0</v>
      </c>
      <c r="F94" s="93">
        <v>0</v>
      </c>
      <c r="G94" s="93">
        <v>0</v>
      </c>
      <c r="H94" s="93">
        <v>0</v>
      </c>
      <c r="I94" s="93">
        <v>0</v>
      </c>
      <c r="J94" s="93">
        <v>0</v>
      </c>
      <c r="K94" s="93">
        <v>0</v>
      </c>
      <c r="L94" s="93">
        <v>0</v>
      </c>
      <c r="M94" s="93">
        <v>0</v>
      </c>
      <c r="N94" s="93">
        <v>0</v>
      </c>
      <c r="O94" s="93">
        <v>0</v>
      </c>
      <c r="P94" s="93">
        <v>0</v>
      </c>
      <c r="Q94" s="93">
        <v>0</v>
      </c>
      <c r="R94" s="93">
        <v>0</v>
      </c>
      <c r="S94" s="93">
        <v>0</v>
      </c>
      <c r="T94" s="93">
        <v>0</v>
      </c>
      <c r="U94" s="93">
        <v>193955</v>
      </c>
      <c r="V94" s="93">
        <v>197761</v>
      </c>
      <c r="W94" s="93">
        <v>194864</v>
      </c>
      <c r="X94" s="93">
        <v>182937</v>
      </c>
      <c r="Y94" s="93">
        <v>179109</v>
      </c>
      <c r="Z94" s="93">
        <v>174366</v>
      </c>
      <c r="AA94" s="93">
        <v>159578</v>
      </c>
      <c r="AB94" s="93">
        <v>143946</v>
      </c>
      <c r="AC94" s="93">
        <v>135137</v>
      </c>
      <c r="AD94" s="93">
        <v>124109</v>
      </c>
      <c r="AE94" s="93">
        <v>126710</v>
      </c>
      <c r="AF94" s="93">
        <v>115722</v>
      </c>
      <c r="AG94" s="93">
        <v>115513</v>
      </c>
      <c r="AH94" s="93">
        <v>106702</v>
      </c>
      <c r="AI94" s="93">
        <v>148721</v>
      </c>
    </row>
    <row r="95" spans="2:35" ht="15" hidden="1" customHeight="1">
      <c r="B95" s="53" t="s">
        <v>77</v>
      </c>
    </row>
    <row r="96" spans="2:35" ht="15" customHeight="1">
      <c r="B96" s="53"/>
      <c r="C96" s="93"/>
      <c r="D96" s="93"/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  <c r="AF96" s="93"/>
      <c r="AG96" s="93"/>
      <c r="AH96" s="93"/>
      <c r="AI96" s="93"/>
    </row>
    <row r="97" spans="2:35" ht="15" customHeight="1">
      <c r="B97" s="53"/>
      <c r="C97" s="93"/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  <c r="AF97" s="93"/>
      <c r="AG97" s="93"/>
      <c r="AH97" s="93"/>
      <c r="AI97" s="93"/>
    </row>
    <row r="98" spans="2:35" ht="15" customHeight="1">
      <c r="B98" s="81" t="s">
        <v>80</v>
      </c>
      <c r="C98" s="92">
        <v>10</v>
      </c>
      <c r="D98" s="92">
        <v>17</v>
      </c>
      <c r="E98" s="92">
        <v>27</v>
      </c>
      <c r="F98" s="92">
        <v>43</v>
      </c>
      <c r="G98" s="92">
        <v>65</v>
      </c>
      <c r="H98" s="92">
        <v>92</v>
      </c>
      <c r="I98" s="92">
        <v>128</v>
      </c>
      <c r="J98" s="92">
        <v>388</v>
      </c>
      <c r="K98" s="92">
        <v>1101</v>
      </c>
      <c r="L98" s="92">
        <v>794</v>
      </c>
      <c r="M98" s="92">
        <v>571</v>
      </c>
      <c r="N98" s="92">
        <v>1027</v>
      </c>
      <c r="O98" s="92">
        <v>1366</v>
      </c>
      <c r="P98" s="92">
        <v>1565</v>
      </c>
      <c r="Q98" s="92">
        <v>1652</v>
      </c>
      <c r="R98" s="92">
        <v>1808</v>
      </c>
      <c r="S98" s="92">
        <v>1536</v>
      </c>
      <c r="T98" s="92">
        <v>1605</v>
      </c>
      <c r="U98" s="92">
        <v>1780</v>
      </c>
      <c r="V98" s="92">
        <v>1977</v>
      </c>
      <c r="W98" s="92">
        <v>2247</v>
      </c>
      <c r="X98" s="92">
        <v>2460</v>
      </c>
      <c r="Y98" s="92">
        <v>2641</v>
      </c>
      <c r="Z98" s="92">
        <v>2825</v>
      </c>
      <c r="AA98" s="92">
        <v>2375</v>
      </c>
      <c r="AB98" s="92">
        <v>1543</v>
      </c>
      <c r="AC98" s="92">
        <v>959</v>
      </c>
      <c r="AD98" s="92">
        <v>1353</v>
      </c>
      <c r="AE98" s="92">
        <v>1366</v>
      </c>
      <c r="AF98" s="92">
        <v>339</v>
      </c>
      <c r="AG98" s="92">
        <v>90</v>
      </c>
      <c r="AH98" s="92">
        <v>143</v>
      </c>
      <c r="AI98" s="92">
        <v>129</v>
      </c>
    </row>
    <row r="99" spans="2:35" ht="15" customHeight="1">
      <c r="B99" s="53" t="s">
        <v>81</v>
      </c>
      <c r="C99" s="93">
        <v>10</v>
      </c>
      <c r="D99" s="93">
        <v>17</v>
      </c>
      <c r="E99" s="93">
        <v>27</v>
      </c>
      <c r="F99" s="93">
        <v>43</v>
      </c>
      <c r="G99" s="93">
        <v>65</v>
      </c>
      <c r="H99" s="93">
        <v>92</v>
      </c>
      <c r="I99" s="93">
        <v>128</v>
      </c>
      <c r="J99" s="93">
        <v>388</v>
      </c>
      <c r="K99" s="93">
        <v>1101</v>
      </c>
      <c r="L99" s="93">
        <v>794</v>
      </c>
      <c r="M99" s="93">
        <v>571</v>
      </c>
      <c r="N99" s="93">
        <v>1027</v>
      </c>
      <c r="O99" s="93">
        <v>1366</v>
      </c>
      <c r="P99" s="93">
        <v>1565</v>
      </c>
      <c r="Q99" s="93">
        <v>1652</v>
      </c>
      <c r="R99" s="93">
        <v>1808</v>
      </c>
      <c r="S99" s="93">
        <v>1536</v>
      </c>
      <c r="T99" s="93">
        <v>1605</v>
      </c>
      <c r="U99" s="93">
        <v>1780</v>
      </c>
      <c r="V99" s="93">
        <v>1977</v>
      </c>
      <c r="W99" s="93">
        <v>2247</v>
      </c>
      <c r="X99" s="93">
        <v>2460</v>
      </c>
      <c r="Y99" s="93">
        <v>2641</v>
      </c>
      <c r="Z99" s="93">
        <v>2825</v>
      </c>
      <c r="AA99" s="93">
        <v>2375</v>
      </c>
      <c r="AB99" s="93">
        <v>1543</v>
      </c>
      <c r="AC99" s="93">
        <v>959</v>
      </c>
      <c r="AD99" s="93">
        <v>1353</v>
      </c>
      <c r="AE99" s="93">
        <v>1366</v>
      </c>
      <c r="AF99" s="93">
        <v>339</v>
      </c>
      <c r="AG99" s="93">
        <v>90</v>
      </c>
      <c r="AH99" s="93">
        <v>143</v>
      </c>
      <c r="AI99" s="93">
        <v>129</v>
      </c>
    </row>
    <row r="100" spans="2:35" ht="15" customHeight="1">
      <c r="B100" s="53"/>
      <c r="C100" s="93"/>
      <c r="D100" s="93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  <c r="AD100" s="93"/>
      <c r="AE100" s="93"/>
      <c r="AF100" s="93"/>
      <c r="AG100" s="93"/>
      <c r="AH100" s="93"/>
      <c r="AI100" s="93"/>
    </row>
    <row r="101" spans="2:35" ht="15" customHeight="1">
      <c r="B101" s="81" t="s">
        <v>82</v>
      </c>
      <c r="C101" s="92">
        <v>0</v>
      </c>
      <c r="D101" s="92">
        <v>0</v>
      </c>
      <c r="E101" s="92">
        <v>0</v>
      </c>
      <c r="F101" s="92">
        <v>0</v>
      </c>
      <c r="G101" s="92">
        <v>0</v>
      </c>
      <c r="H101" s="92">
        <v>0</v>
      </c>
      <c r="I101" s="92">
        <v>0</v>
      </c>
      <c r="J101" s="92">
        <v>0</v>
      </c>
      <c r="K101" s="92">
        <v>0</v>
      </c>
      <c r="L101" s="92">
        <v>0</v>
      </c>
      <c r="M101" s="92">
        <v>17</v>
      </c>
      <c r="N101" s="92">
        <v>17</v>
      </c>
      <c r="O101" s="92">
        <v>18</v>
      </c>
      <c r="P101" s="92">
        <v>19</v>
      </c>
      <c r="Q101" s="92">
        <v>19</v>
      </c>
      <c r="R101" s="92">
        <v>19</v>
      </c>
      <c r="S101" s="92">
        <v>19.618199999997159</v>
      </c>
      <c r="T101" s="92">
        <v>20</v>
      </c>
      <c r="U101" s="92">
        <v>22</v>
      </c>
      <c r="V101" s="92">
        <v>17</v>
      </c>
      <c r="W101" s="92">
        <v>20</v>
      </c>
      <c r="X101" s="92">
        <v>21</v>
      </c>
      <c r="Y101" s="92">
        <v>21</v>
      </c>
      <c r="Z101" s="92">
        <v>20</v>
      </c>
      <c r="AA101" s="92">
        <v>21</v>
      </c>
      <c r="AB101" s="92">
        <v>24</v>
      </c>
      <c r="AC101" s="92">
        <v>22</v>
      </c>
      <c r="AD101" s="92">
        <v>23</v>
      </c>
      <c r="AE101" s="92">
        <v>27</v>
      </c>
      <c r="AF101" s="92">
        <v>32</v>
      </c>
      <c r="AG101" s="92">
        <v>34</v>
      </c>
      <c r="AH101" s="92">
        <v>1934</v>
      </c>
      <c r="AI101" s="92">
        <v>1738</v>
      </c>
    </row>
    <row r="102" spans="2:35" ht="15" customHeight="1">
      <c r="B102" s="53" t="s">
        <v>83</v>
      </c>
      <c r="C102" s="93">
        <v>0</v>
      </c>
      <c r="D102" s="93">
        <v>0</v>
      </c>
      <c r="E102" s="93">
        <v>0</v>
      </c>
      <c r="F102" s="93">
        <v>0</v>
      </c>
      <c r="G102" s="93">
        <v>0</v>
      </c>
      <c r="H102" s="93">
        <v>0</v>
      </c>
      <c r="I102" s="93">
        <v>0</v>
      </c>
      <c r="J102" s="93">
        <v>0</v>
      </c>
      <c r="K102" s="93">
        <v>0</v>
      </c>
      <c r="L102" s="93">
        <v>0</v>
      </c>
      <c r="M102" s="93">
        <v>17</v>
      </c>
      <c r="N102" s="93">
        <v>17</v>
      </c>
      <c r="O102" s="93">
        <v>18</v>
      </c>
      <c r="P102" s="93">
        <v>19</v>
      </c>
      <c r="Q102" s="93">
        <v>19</v>
      </c>
      <c r="R102" s="93">
        <v>19</v>
      </c>
      <c r="S102" s="93">
        <v>19.618199999997159</v>
      </c>
      <c r="T102" s="93">
        <v>20</v>
      </c>
      <c r="U102" s="93">
        <v>22</v>
      </c>
      <c r="V102" s="93">
        <v>17</v>
      </c>
      <c r="W102" s="93">
        <v>20</v>
      </c>
      <c r="X102" s="93">
        <v>21</v>
      </c>
      <c r="Y102" s="93">
        <v>21</v>
      </c>
      <c r="Z102" s="93">
        <v>20</v>
      </c>
      <c r="AA102" s="93">
        <v>21</v>
      </c>
      <c r="AB102" s="93">
        <v>24</v>
      </c>
      <c r="AC102" s="93">
        <v>22</v>
      </c>
      <c r="AD102" s="93">
        <v>23</v>
      </c>
      <c r="AE102" s="93">
        <v>27</v>
      </c>
      <c r="AF102" s="93">
        <v>32</v>
      </c>
      <c r="AG102" s="93">
        <v>34</v>
      </c>
      <c r="AH102" s="93">
        <v>1934</v>
      </c>
      <c r="AI102" s="93">
        <v>1738</v>
      </c>
    </row>
    <row r="103" spans="2:35" ht="15" customHeight="1">
      <c r="B103" s="53"/>
      <c r="C103" s="93"/>
      <c r="D103" s="93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</row>
    <row r="104" spans="2:35" ht="15" customHeight="1">
      <c r="B104" s="81" t="s">
        <v>84</v>
      </c>
      <c r="C104" s="157">
        <v>4154081</v>
      </c>
      <c r="D104" s="157">
        <v>4095919</v>
      </c>
      <c r="E104" s="157">
        <v>4047182</v>
      </c>
      <c r="F104" s="157">
        <v>4016378</v>
      </c>
      <c r="G104" s="157">
        <v>3990210</v>
      </c>
      <c r="H104" s="157">
        <v>3555824</v>
      </c>
      <c r="I104" s="157">
        <v>3522412</v>
      </c>
      <c r="J104" s="157">
        <v>3460210</v>
      </c>
      <c r="K104" s="157">
        <v>3417896</v>
      </c>
      <c r="L104" s="157">
        <v>3412162</v>
      </c>
      <c r="M104" s="157">
        <v>3411562</v>
      </c>
      <c r="N104" s="157">
        <v>3421905</v>
      </c>
      <c r="O104" s="157">
        <v>3550042</v>
      </c>
      <c r="P104" s="157">
        <v>3643797</v>
      </c>
      <c r="Q104" s="157">
        <v>3602023</v>
      </c>
      <c r="R104" s="157">
        <v>3560906</v>
      </c>
      <c r="S104" s="157">
        <v>3558634</v>
      </c>
      <c r="T104" s="157">
        <v>3634486</v>
      </c>
      <c r="U104" s="157">
        <v>3408121</v>
      </c>
      <c r="V104" s="157">
        <v>2156882</v>
      </c>
      <c r="W104" s="157">
        <v>2226005</v>
      </c>
      <c r="X104" s="157">
        <v>2304860</v>
      </c>
      <c r="Y104" s="157">
        <v>2514828</v>
      </c>
      <c r="Z104" s="157">
        <v>2523272</v>
      </c>
      <c r="AA104" s="157">
        <v>2527275</v>
      </c>
      <c r="AB104" s="157">
        <v>2471895</v>
      </c>
      <c r="AC104" s="157">
        <v>2528206</v>
      </c>
      <c r="AD104" s="157">
        <v>2710329</v>
      </c>
      <c r="AE104" s="157">
        <v>2202257</v>
      </c>
      <c r="AF104" s="157">
        <v>1227288</v>
      </c>
      <c r="AG104" s="157">
        <v>1230566</v>
      </c>
      <c r="AH104" s="157">
        <v>1227721</v>
      </c>
      <c r="AI104" s="157">
        <v>1247263</v>
      </c>
    </row>
    <row r="105" spans="2:35" ht="15" customHeight="1">
      <c r="B105" s="53" t="s">
        <v>85</v>
      </c>
      <c r="C105" s="93"/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</row>
    <row r="106" spans="2:35" ht="15" customHeight="1">
      <c r="B106" s="53" t="s">
        <v>86</v>
      </c>
      <c r="C106" s="159">
        <v>3344764</v>
      </c>
      <c r="D106" s="159">
        <v>3290152</v>
      </c>
      <c r="E106" s="159">
        <v>3286726</v>
      </c>
      <c r="F106" s="159">
        <v>3284536</v>
      </c>
      <c r="G106" s="159">
        <v>3069437</v>
      </c>
      <c r="H106" s="159">
        <v>3065825</v>
      </c>
      <c r="I106" s="159">
        <v>3065712</v>
      </c>
      <c r="J106" s="159">
        <v>3058809</v>
      </c>
      <c r="K106" s="159">
        <v>3056417</v>
      </c>
      <c r="L106" s="159">
        <v>3051660</v>
      </c>
      <c r="M106" s="159">
        <v>3003939</v>
      </c>
      <c r="N106" s="159">
        <v>3004651</v>
      </c>
      <c r="O106" s="159">
        <v>3010452</v>
      </c>
      <c r="P106" s="159">
        <v>3080704</v>
      </c>
      <c r="Q106" s="159">
        <v>3083187</v>
      </c>
      <c r="R106" s="159">
        <v>3132036</v>
      </c>
      <c r="S106" s="159">
        <v>3190741</v>
      </c>
      <c r="T106" s="159">
        <v>3211194</v>
      </c>
      <c r="U106" s="159">
        <v>3206174</v>
      </c>
      <c r="V106" s="159">
        <v>2602550</v>
      </c>
      <c r="W106" s="159">
        <v>2604603</v>
      </c>
      <c r="X106" s="159">
        <v>2556338</v>
      </c>
      <c r="Y106" s="159">
        <v>2555661</v>
      </c>
      <c r="Z106" s="159">
        <v>2513213</v>
      </c>
      <c r="AA106" s="159">
        <v>2499464</v>
      </c>
      <c r="AB106" s="159">
        <v>2469731</v>
      </c>
      <c r="AC106" s="159">
        <v>2464809</v>
      </c>
      <c r="AD106" s="159">
        <v>2470775</v>
      </c>
      <c r="AE106" s="159">
        <v>1020586</v>
      </c>
      <c r="AF106" s="159">
        <v>1020586</v>
      </c>
      <c r="AG106" s="159">
        <v>1020586</v>
      </c>
      <c r="AH106" s="159">
        <v>1012648</v>
      </c>
      <c r="AI106" s="159">
        <v>1021590</v>
      </c>
    </row>
    <row r="107" spans="2:35" ht="15" customHeight="1">
      <c r="B107" s="53" t="s">
        <v>87</v>
      </c>
      <c r="C107" s="159">
        <v>308646</v>
      </c>
      <c r="D107" s="159">
        <v>363258</v>
      </c>
      <c r="E107" s="159">
        <v>366684</v>
      </c>
      <c r="F107" s="159">
        <v>368874</v>
      </c>
      <c r="G107" s="159">
        <v>391295</v>
      </c>
      <c r="H107" s="159">
        <v>394907</v>
      </c>
      <c r="I107" s="159">
        <v>395020</v>
      </c>
      <c r="J107" s="159">
        <v>401923</v>
      </c>
      <c r="K107" s="159">
        <v>404315</v>
      </c>
      <c r="L107" s="159">
        <v>409072</v>
      </c>
      <c r="M107" s="159">
        <v>456793</v>
      </c>
      <c r="N107" s="159">
        <v>456081</v>
      </c>
      <c r="O107" s="159">
        <v>450280</v>
      </c>
      <c r="P107" s="159">
        <v>380028</v>
      </c>
      <c r="Q107" s="159">
        <v>377545</v>
      </c>
      <c r="R107" s="159">
        <v>328696</v>
      </c>
      <c r="S107" s="159">
        <v>269991</v>
      </c>
      <c r="T107" s="159">
        <v>249538</v>
      </c>
      <c r="U107" s="159">
        <v>254558</v>
      </c>
      <c r="V107" s="159">
        <v>264470</v>
      </c>
      <c r="W107" s="159">
        <v>262417</v>
      </c>
      <c r="X107" s="159">
        <v>310682</v>
      </c>
      <c r="Y107" s="159">
        <v>311359</v>
      </c>
      <c r="Z107" s="159">
        <v>353807</v>
      </c>
      <c r="AA107" s="159">
        <v>367556</v>
      </c>
      <c r="AB107" s="159">
        <v>397289</v>
      </c>
      <c r="AC107" s="159">
        <v>402211</v>
      </c>
      <c r="AD107" s="159">
        <v>396245</v>
      </c>
      <c r="AE107" s="159">
        <v>87505</v>
      </c>
      <c r="AF107" s="159">
        <v>87505</v>
      </c>
      <c r="AG107" s="159">
        <v>87505</v>
      </c>
      <c r="AH107" s="159">
        <v>95443</v>
      </c>
      <c r="AI107" s="159">
        <v>86501</v>
      </c>
    </row>
    <row r="108" spans="2:35" ht="15" customHeight="1">
      <c r="B108" s="53" t="s">
        <v>88</v>
      </c>
      <c r="C108" s="93">
        <v>0</v>
      </c>
      <c r="D108" s="93">
        <v>0</v>
      </c>
      <c r="E108" s="93">
        <v>0</v>
      </c>
      <c r="F108" s="93">
        <v>0</v>
      </c>
      <c r="G108" s="93">
        <v>400000</v>
      </c>
      <c r="H108" s="93">
        <v>0</v>
      </c>
      <c r="I108" s="93">
        <v>0</v>
      </c>
      <c r="J108" s="93">
        <v>0</v>
      </c>
      <c r="K108" s="93">
        <v>0</v>
      </c>
      <c r="L108" s="93">
        <v>0</v>
      </c>
      <c r="M108" s="93">
        <v>0</v>
      </c>
      <c r="N108" s="93">
        <v>0</v>
      </c>
      <c r="O108" s="93">
        <v>0</v>
      </c>
      <c r="P108" s="93">
        <v>0</v>
      </c>
      <c r="Q108" s="93">
        <v>0</v>
      </c>
      <c r="R108" s="93">
        <v>0</v>
      </c>
      <c r="S108" s="93">
        <v>0</v>
      </c>
      <c r="T108" s="93">
        <v>0</v>
      </c>
      <c r="U108" s="93">
        <v>0</v>
      </c>
      <c r="V108" s="93">
        <v>0</v>
      </c>
      <c r="W108" s="93">
        <v>0</v>
      </c>
      <c r="X108" s="93">
        <v>0</v>
      </c>
      <c r="Y108" s="93">
        <v>0</v>
      </c>
      <c r="Z108" s="93">
        <v>0</v>
      </c>
      <c r="AA108" s="93">
        <v>0</v>
      </c>
      <c r="AB108" s="93">
        <v>0</v>
      </c>
      <c r="AC108" s="93">
        <v>0</v>
      </c>
      <c r="AD108" s="93">
        <v>0</v>
      </c>
      <c r="AE108" s="93">
        <v>971523</v>
      </c>
      <c r="AF108" s="93">
        <v>0</v>
      </c>
      <c r="AG108" s="93">
        <v>0</v>
      </c>
      <c r="AH108" s="93">
        <v>0</v>
      </c>
      <c r="AI108" s="93">
        <v>0</v>
      </c>
    </row>
    <row r="109" spans="2:35" ht="15" customHeight="1">
      <c r="B109" s="53" t="s">
        <v>89</v>
      </c>
      <c r="C109" s="159">
        <v>207322</v>
      </c>
      <c r="D109" s="159">
        <v>207322</v>
      </c>
      <c r="E109" s="159">
        <v>207322</v>
      </c>
      <c r="F109" s="159">
        <v>207322</v>
      </c>
      <c r="G109" s="93">
        <v>0</v>
      </c>
      <c r="H109" s="93">
        <v>0</v>
      </c>
      <c r="I109" s="93">
        <v>0</v>
      </c>
      <c r="J109" s="93">
        <v>0</v>
      </c>
      <c r="K109" s="93">
        <v>0</v>
      </c>
      <c r="L109" s="93">
        <v>0</v>
      </c>
      <c r="M109" s="159">
        <v>195208</v>
      </c>
      <c r="N109" s="159">
        <v>195208</v>
      </c>
      <c r="O109" s="159">
        <v>195208</v>
      </c>
      <c r="P109" s="159">
        <v>195208</v>
      </c>
      <c r="Q109" s="159">
        <v>195208</v>
      </c>
      <c r="R109" s="159">
        <v>195208</v>
      </c>
      <c r="S109" s="159">
        <v>195208</v>
      </c>
      <c r="T109" s="159">
        <v>195208</v>
      </c>
      <c r="U109" s="159">
        <v>737887</v>
      </c>
      <c r="V109" s="159">
        <v>0</v>
      </c>
      <c r="W109" s="159">
        <v>0</v>
      </c>
      <c r="X109" s="159">
        <v>0</v>
      </c>
      <c r="Y109" s="159">
        <v>0</v>
      </c>
      <c r="Z109" s="159">
        <v>0</v>
      </c>
      <c r="AA109" s="159">
        <v>0</v>
      </c>
      <c r="AB109" s="159">
        <v>0</v>
      </c>
      <c r="AC109" s="159">
        <v>172</v>
      </c>
      <c r="AD109" s="159">
        <v>172</v>
      </c>
      <c r="AE109" s="159">
        <v>172</v>
      </c>
      <c r="AF109" s="159">
        <v>172</v>
      </c>
      <c r="AG109" s="159">
        <v>172</v>
      </c>
      <c r="AH109" s="159">
        <v>172</v>
      </c>
      <c r="AI109" s="159">
        <v>172</v>
      </c>
    </row>
    <row r="110" spans="2:35" ht="15" customHeight="1">
      <c r="B110" s="53" t="s">
        <v>90</v>
      </c>
      <c r="C110" s="160">
        <v>243295</v>
      </c>
      <c r="D110" s="160">
        <v>243295</v>
      </c>
      <c r="E110" s="160">
        <v>108495</v>
      </c>
      <c r="F110" s="160">
        <v>108495</v>
      </c>
      <c r="G110" s="160">
        <v>108495</v>
      </c>
      <c r="H110" s="160">
        <v>108495</v>
      </c>
      <c r="I110" s="160">
        <v>0</v>
      </c>
      <c r="J110" s="160">
        <v>0</v>
      </c>
      <c r="K110" s="93">
        <v>0</v>
      </c>
      <c r="L110" s="93">
        <v>0</v>
      </c>
      <c r="M110" s="160">
        <v>7719</v>
      </c>
      <c r="N110" s="160">
        <v>7719</v>
      </c>
      <c r="O110" s="160">
        <v>7719</v>
      </c>
      <c r="P110" s="160">
        <v>7719</v>
      </c>
      <c r="Q110" s="160">
        <v>2819</v>
      </c>
      <c r="R110" s="160">
        <v>2819</v>
      </c>
      <c r="S110" s="160">
        <v>2819</v>
      </c>
      <c r="T110" s="160">
        <v>0</v>
      </c>
      <c r="U110" s="160">
        <v>0</v>
      </c>
      <c r="V110" s="160">
        <v>0</v>
      </c>
      <c r="W110" s="160">
        <v>0</v>
      </c>
      <c r="X110" s="160">
        <v>0</v>
      </c>
      <c r="Y110" s="160">
        <v>0</v>
      </c>
      <c r="Z110" s="160">
        <v>0</v>
      </c>
      <c r="AA110" s="160">
        <v>0</v>
      </c>
      <c r="AB110" s="160">
        <v>0</v>
      </c>
      <c r="AC110" s="160">
        <v>290121</v>
      </c>
      <c r="AD110" s="160">
        <v>290121</v>
      </c>
      <c r="AE110" s="160">
        <v>290121</v>
      </c>
      <c r="AF110" s="160">
        <v>290121</v>
      </c>
      <c r="AG110" s="160">
        <v>0</v>
      </c>
      <c r="AH110" s="160">
        <v>0</v>
      </c>
      <c r="AI110" s="160">
        <v>0</v>
      </c>
    </row>
    <row r="111" spans="2:35" ht="15" customHeight="1">
      <c r="B111" s="53" t="s">
        <v>91</v>
      </c>
      <c r="C111" s="158">
        <v>-8458</v>
      </c>
      <c r="D111" s="158">
        <v>-8108</v>
      </c>
      <c r="E111" s="158">
        <v>-12084</v>
      </c>
      <c r="F111" s="158">
        <v>-12979</v>
      </c>
      <c r="G111" s="158">
        <v>-13447</v>
      </c>
      <c r="H111" s="158">
        <v>-13403</v>
      </c>
      <c r="I111" s="158">
        <v>-13441</v>
      </c>
      <c r="J111" s="158">
        <v>-12674</v>
      </c>
      <c r="K111" s="158">
        <v>-12194</v>
      </c>
      <c r="L111" s="158">
        <v>-14259</v>
      </c>
      <c r="M111" s="158">
        <v>-14663</v>
      </c>
      <c r="N111" s="158">
        <v>-17286</v>
      </c>
      <c r="O111" s="158">
        <v>-17515</v>
      </c>
      <c r="P111" s="158">
        <v>-19862</v>
      </c>
      <c r="Q111" s="158">
        <v>-31111</v>
      </c>
      <c r="R111" s="158">
        <v>-27934</v>
      </c>
      <c r="S111" s="158">
        <v>-26607</v>
      </c>
      <c r="T111" s="158">
        <v>-24273</v>
      </c>
      <c r="U111" s="158">
        <v>-25985</v>
      </c>
      <c r="V111" s="158">
        <v>-15279</v>
      </c>
      <c r="W111" s="158">
        <v>-16509</v>
      </c>
      <c r="X111" s="158">
        <v>-16286</v>
      </c>
      <c r="Y111" s="158">
        <v>10736</v>
      </c>
      <c r="Z111" s="158">
        <v>-1354</v>
      </c>
      <c r="AA111" s="158">
        <v>-2022</v>
      </c>
      <c r="AB111" s="158">
        <v>-978</v>
      </c>
      <c r="AC111" s="158">
        <v>-489</v>
      </c>
      <c r="AD111" s="158">
        <v>1077</v>
      </c>
      <c r="AE111" s="158">
        <v>519</v>
      </c>
      <c r="AF111" s="158">
        <v>-34</v>
      </c>
      <c r="AG111" s="158">
        <v>-9</v>
      </c>
      <c r="AH111" s="158">
        <v>-13</v>
      </c>
      <c r="AI111" s="158">
        <v>-11</v>
      </c>
    </row>
    <row r="112" spans="2:35" ht="15" customHeight="1">
      <c r="B112" s="53" t="s">
        <v>92</v>
      </c>
      <c r="C112" s="158">
        <v>58512</v>
      </c>
      <c r="D112" s="158">
        <v>0</v>
      </c>
      <c r="E112" s="158">
        <v>90039</v>
      </c>
      <c r="F112" s="158">
        <v>60130</v>
      </c>
      <c r="G112" s="158">
        <v>34430</v>
      </c>
      <c r="H112" s="158">
        <v>0</v>
      </c>
      <c r="I112" s="158">
        <v>75121</v>
      </c>
      <c r="J112" s="158">
        <v>12152</v>
      </c>
      <c r="K112" s="158">
        <v>-30642</v>
      </c>
      <c r="L112" s="158">
        <v>-34311</v>
      </c>
      <c r="M112" s="158">
        <v>-237434</v>
      </c>
      <c r="N112" s="158">
        <v>-224468</v>
      </c>
      <c r="O112" s="158">
        <v>-96102</v>
      </c>
      <c r="P112" s="158">
        <v>0</v>
      </c>
      <c r="Q112" s="158">
        <v>-25625</v>
      </c>
      <c r="R112" s="158">
        <v>-69919</v>
      </c>
      <c r="S112" s="158">
        <v>-73518</v>
      </c>
      <c r="T112" s="158">
        <v>2819</v>
      </c>
      <c r="U112" s="158">
        <v>-764513</v>
      </c>
      <c r="V112" s="158">
        <v>-694859.00000000012</v>
      </c>
      <c r="W112" s="158">
        <v>-624506</v>
      </c>
      <c r="X112" s="158">
        <v>-545874</v>
      </c>
      <c r="Y112" s="158">
        <v>-362928</v>
      </c>
      <c r="Z112" s="158">
        <v>-342394</v>
      </c>
      <c r="AA112" s="158">
        <v>-337723</v>
      </c>
      <c r="AB112" s="158">
        <v>-394147</v>
      </c>
      <c r="AC112" s="158">
        <v>-628618</v>
      </c>
      <c r="AD112" s="158">
        <v>-448061</v>
      </c>
      <c r="AE112" s="158">
        <v>-168169</v>
      </c>
      <c r="AF112" s="158">
        <v>-171062</v>
      </c>
      <c r="AG112" s="158">
        <v>122312</v>
      </c>
      <c r="AH112" s="158">
        <v>119471</v>
      </c>
      <c r="AI112" s="158">
        <v>139011</v>
      </c>
    </row>
    <row r="113" spans="2:35" ht="15" customHeight="1"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</row>
    <row r="114" spans="2:35" ht="15" customHeight="1">
      <c r="B114" s="81" t="s">
        <v>94</v>
      </c>
      <c r="C114" s="161">
        <v>28513947</v>
      </c>
      <c r="D114" s="161">
        <v>27230431</v>
      </c>
      <c r="E114" s="161">
        <v>27736455</v>
      </c>
      <c r="F114" s="161">
        <v>26679305</v>
      </c>
      <c r="G114" s="161">
        <v>25811958</v>
      </c>
      <c r="H114" s="161">
        <v>25834324</v>
      </c>
      <c r="I114" s="161">
        <v>26993359</v>
      </c>
      <c r="J114" s="161">
        <v>27239992</v>
      </c>
      <c r="K114" s="161">
        <v>27612813</v>
      </c>
      <c r="L114" s="161">
        <v>27505576</v>
      </c>
      <c r="M114" s="161">
        <v>27896154</v>
      </c>
      <c r="N114" s="161">
        <v>27035112</v>
      </c>
      <c r="O114" s="161">
        <v>27445010</v>
      </c>
      <c r="P114" s="161">
        <v>26097092</v>
      </c>
      <c r="Q114" s="161">
        <v>26380342</v>
      </c>
      <c r="R114" s="161">
        <v>26073748</v>
      </c>
      <c r="S114" s="161">
        <v>26033301.088995267</v>
      </c>
      <c r="T114" s="161">
        <v>25500416</v>
      </c>
      <c r="U114" s="161">
        <v>25459852</v>
      </c>
      <c r="V114" s="161">
        <v>22679576</v>
      </c>
      <c r="W114" s="161">
        <v>22230209</v>
      </c>
      <c r="X114" s="161">
        <v>21592913</v>
      </c>
      <c r="Y114" s="161">
        <v>21397464</v>
      </c>
      <c r="Z114" s="161">
        <v>21435671</v>
      </c>
      <c r="AA114" s="161">
        <v>21052716</v>
      </c>
      <c r="AB114" s="161">
        <v>18528849</v>
      </c>
      <c r="AC114" s="161">
        <v>18246985</v>
      </c>
      <c r="AD114" s="161">
        <v>14670745</v>
      </c>
      <c r="AE114" s="161">
        <v>14815604</v>
      </c>
      <c r="AF114" s="161">
        <v>13271561</v>
      </c>
      <c r="AG114" s="161">
        <v>12869545</v>
      </c>
      <c r="AH114" s="161">
        <v>12093092</v>
      </c>
      <c r="AI114" s="161">
        <v>13426803</v>
      </c>
    </row>
    <row r="115" spans="2:35" ht="15" hidden="1" customHeight="1">
      <c r="C115" s="53"/>
      <c r="D115" s="53"/>
      <c r="J115" s="94"/>
      <c r="K115" s="94"/>
      <c r="L115" s="94"/>
      <c r="M115" s="93"/>
      <c r="N115" s="54"/>
      <c r="O115" s="54"/>
      <c r="P115" s="53"/>
    </row>
    <row r="116" spans="2:35" ht="15" hidden="1" customHeight="1">
      <c r="B116" s="144" t="s">
        <v>264</v>
      </c>
      <c r="C116" s="53"/>
      <c r="D116" s="53"/>
      <c r="E116" s="144"/>
      <c r="F116" s="145"/>
      <c r="G116" s="145"/>
      <c r="H116" s="145"/>
      <c r="I116" s="145"/>
      <c r="J116" s="145"/>
      <c r="K116" s="145"/>
      <c r="L116" s="145"/>
      <c r="M116" s="145"/>
      <c r="N116" s="145"/>
      <c r="O116" s="145"/>
      <c r="P116" s="145"/>
      <c r="Q116" s="145"/>
      <c r="R116" s="145"/>
      <c r="S116" s="145"/>
      <c r="T116" s="145"/>
      <c r="U116" s="145"/>
      <c r="V116" s="145"/>
      <c r="W116" s="145"/>
      <c r="X116" s="145"/>
      <c r="Y116" s="145"/>
      <c r="Z116" s="145"/>
      <c r="AA116" s="145"/>
      <c r="AB116" s="145"/>
      <c r="AC116" s="145"/>
      <c r="AD116" s="145"/>
      <c r="AE116" s="145"/>
      <c r="AF116" s="145"/>
      <c r="AG116" s="145"/>
      <c r="AH116" s="145"/>
      <c r="AI116" s="145"/>
    </row>
    <row r="117" spans="2:35" ht="15" hidden="1" customHeight="1">
      <c r="C117" s="53"/>
      <c r="D117" s="53"/>
      <c r="S117" s="94"/>
      <c r="T117" s="94"/>
      <c r="U117" s="94"/>
      <c r="V117" s="94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2:35" ht="15" customHeight="1">
      <c r="C118" s="53"/>
      <c r="D118" s="53"/>
    </row>
    <row r="137" spans="3:35" ht="15" customHeight="1"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</row>
  </sheetData>
  <customSheetViews>
    <customSheetView guid="{25BA17B7-2C09-419A-A76E-46AD397B1880}" scale="85" showGridLines="0" hiddenRows="1">
      <pane xSplit="2" ySplit="7" topLeftCell="C8" activePane="bottomRight" state="frozen"/>
      <selection pane="bottomRight" activeCell="D59" activeCellId="7" sqref="D27 D30 D58 D61 D69 D39 D40 D59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CFDFB7E4-9568-4685-B545-DFCFB1FD1249}" scale="85" showGridLines="0" hiddenRows="1">
      <pane xSplit="2" ySplit="7" topLeftCell="C77" activePane="bottomRight" state="frozen"/>
      <selection pane="bottomRight" activeCell="E169" sqref="E169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9">
    <mergeCell ref="AB6:AE6"/>
    <mergeCell ref="AF6:AI6"/>
    <mergeCell ref="B6:B7"/>
    <mergeCell ref="D6:G6"/>
    <mergeCell ref="H6:K6"/>
    <mergeCell ref="L6:O6"/>
    <mergeCell ref="P6:S6"/>
    <mergeCell ref="T6:W6"/>
    <mergeCell ref="X6:AA6"/>
  </mergeCells>
  <pageMargins left="0.511811024" right="0.511811024" top="0.78740157499999996" bottom="0.78740157499999996" header="0.31496062000000002" footer="0.31496062000000002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AJ58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5" customHeight="1"/>
  <cols>
    <col min="1" max="1" width="2.7109375" style="1" customWidth="1"/>
    <col min="2" max="2" width="56.7109375" style="1" bestFit="1" customWidth="1"/>
    <col min="3" max="4" width="11.85546875" style="1" customWidth="1"/>
    <col min="5" max="5" width="11.85546875" style="1" bestFit="1" customWidth="1"/>
    <col min="6" max="7" width="11.85546875" style="1" customWidth="1"/>
    <col min="8" max="15" width="11.85546875" style="1" bestFit="1" customWidth="1"/>
    <col min="16" max="16" width="11.42578125" style="1" bestFit="1" customWidth="1"/>
    <col min="17" max="35" width="11" style="1" customWidth="1"/>
    <col min="36" max="16384" width="9.140625" style="1"/>
  </cols>
  <sheetData>
    <row r="3" spans="2:36" ht="15" customHeight="1">
      <c r="C3" s="16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2:36" ht="15" customHeight="1"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AI4" s="5" t="s">
        <v>95</v>
      </c>
    </row>
    <row r="5" spans="2:36" ht="15" customHeight="1">
      <c r="G5" s="2"/>
      <c r="AI5" s="5"/>
    </row>
    <row r="6" spans="2:36" ht="15" customHeight="1">
      <c r="B6" s="203" t="s">
        <v>131</v>
      </c>
      <c r="C6" s="154">
        <v>2019</v>
      </c>
      <c r="D6" s="198">
        <v>2018</v>
      </c>
      <c r="E6" s="199"/>
      <c r="F6" s="199"/>
      <c r="G6" s="200"/>
      <c r="H6" s="199">
        <v>2017</v>
      </c>
      <c r="I6" s="199"/>
      <c r="J6" s="199"/>
      <c r="K6" s="200"/>
      <c r="L6" s="199">
        <v>2016</v>
      </c>
      <c r="M6" s="199"/>
      <c r="N6" s="199"/>
      <c r="O6" s="200"/>
      <c r="P6" s="198">
        <v>2015</v>
      </c>
      <c r="Q6" s="199"/>
      <c r="R6" s="199"/>
      <c r="S6" s="200"/>
      <c r="T6" s="198">
        <v>2014</v>
      </c>
      <c r="U6" s="199"/>
      <c r="V6" s="199"/>
      <c r="W6" s="200"/>
      <c r="X6" s="198">
        <v>2013</v>
      </c>
      <c r="Y6" s="199"/>
      <c r="Z6" s="199"/>
      <c r="AA6" s="200"/>
      <c r="AB6" s="198">
        <v>2012</v>
      </c>
      <c r="AC6" s="199"/>
      <c r="AD6" s="199"/>
      <c r="AE6" s="200"/>
      <c r="AF6" s="198">
        <v>2011</v>
      </c>
      <c r="AG6" s="199"/>
      <c r="AH6" s="199"/>
      <c r="AI6" s="200"/>
    </row>
    <row r="7" spans="2:36" ht="15" customHeight="1">
      <c r="B7" s="202"/>
      <c r="C7" s="80" t="s">
        <v>0</v>
      </c>
      <c r="D7" s="80" t="s">
        <v>3</v>
      </c>
      <c r="E7" s="80" t="s">
        <v>2</v>
      </c>
      <c r="F7" s="80" t="s">
        <v>1</v>
      </c>
      <c r="G7" s="80" t="s">
        <v>0</v>
      </c>
      <c r="H7" s="80" t="s">
        <v>3</v>
      </c>
      <c r="I7" s="80" t="s">
        <v>260</v>
      </c>
      <c r="J7" s="80" t="s">
        <v>1</v>
      </c>
      <c r="K7" s="80" t="s">
        <v>0</v>
      </c>
      <c r="L7" s="80" t="s">
        <v>3</v>
      </c>
      <c r="M7" s="80" t="s">
        <v>2</v>
      </c>
      <c r="N7" s="80" t="s">
        <v>1</v>
      </c>
      <c r="O7" s="80" t="s">
        <v>0</v>
      </c>
      <c r="P7" s="80" t="s">
        <v>3</v>
      </c>
      <c r="Q7" s="80" t="s">
        <v>2</v>
      </c>
      <c r="R7" s="80" t="s">
        <v>1</v>
      </c>
      <c r="S7" s="80" t="s">
        <v>0</v>
      </c>
      <c r="T7" s="80" t="s">
        <v>3</v>
      </c>
      <c r="U7" s="80" t="s">
        <v>2</v>
      </c>
      <c r="V7" s="80" t="s">
        <v>1</v>
      </c>
      <c r="W7" s="80" t="s">
        <v>0</v>
      </c>
      <c r="X7" s="80" t="s">
        <v>3</v>
      </c>
      <c r="Y7" s="80" t="s">
        <v>2</v>
      </c>
      <c r="Z7" s="80" t="s">
        <v>1</v>
      </c>
      <c r="AA7" s="80" t="s">
        <v>0</v>
      </c>
      <c r="AB7" s="80" t="s">
        <v>3</v>
      </c>
      <c r="AC7" s="80" t="s">
        <v>2</v>
      </c>
      <c r="AD7" s="80" t="s">
        <v>1</v>
      </c>
      <c r="AE7" s="80" t="s">
        <v>0</v>
      </c>
      <c r="AF7" s="80" t="s">
        <v>3</v>
      </c>
      <c r="AG7" s="80" t="s">
        <v>2</v>
      </c>
      <c r="AH7" s="80" t="s">
        <v>1</v>
      </c>
      <c r="AI7" s="80" t="s">
        <v>0</v>
      </c>
    </row>
    <row r="9" spans="2:36" s="3" customFormat="1" ht="15" customHeight="1">
      <c r="B9" s="3" t="s">
        <v>100</v>
      </c>
      <c r="C9" s="4">
        <v>1359342</v>
      </c>
      <c r="D9" s="98">
        <v>1283203</v>
      </c>
      <c r="E9" s="98">
        <v>1382034</v>
      </c>
      <c r="F9" s="98">
        <v>1528632</v>
      </c>
      <c r="G9" s="98">
        <v>1322853</v>
      </c>
      <c r="H9" s="98">
        <v>1403448</v>
      </c>
      <c r="I9" s="98">
        <v>1370885</v>
      </c>
      <c r="J9" s="98">
        <v>1613655</v>
      </c>
      <c r="K9" s="98">
        <v>1675949</v>
      </c>
      <c r="L9" s="98">
        <v>1612326</v>
      </c>
      <c r="M9" s="98">
        <v>1592621</v>
      </c>
      <c r="N9" s="98">
        <v>1136535</v>
      </c>
      <c r="O9" s="98">
        <v>1170794</v>
      </c>
      <c r="P9" s="98">
        <v>1547843</v>
      </c>
      <c r="Q9" s="98">
        <v>1828810</v>
      </c>
      <c r="R9" s="98">
        <v>1470116.5737900001</v>
      </c>
      <c r="S9" s="98">
        <v>1692181.4262099999</v>
      </c>
      <c r="T9" s="98">
        <v>1456229</v>
      </c>
      <c r="U9" s="98">
        <v>1179428.6987082269</v>
      </c>
      <c r="V9" s="98">
        <v>959672.3012917731</v>
      </c>
      <c r="W9" s="98">
        <v>893016</v>
      </c>
      <c r="X9" s="98">
        <v>949962.9145800001</v>
      </c>
      <c r="Y9" s="98">
        <v>930789.45288000023</v>
      </c>
      <c r="Z9" s="98">
        <v>1116811.5471199998</v>
      </c>
      <c r="AA9" s="98">
        <v>885795</v>
      </c>
      <c r="AB9" s="98">
        <v>983739</v>
      </c>
      <c r="AC9" s="98">
        <v>809366.26165999984</v>
      </c>
      <c r="AD9" s="98">
        <v>784711.73834000016</v>
      </c>
      <c r="AE9" s="98">
        <v>720727</v>
      </c>
      <c r="AF9" s="98">
        <v>590227</v>
      </c>
      <c r="AG9" s="98">
        <v>1075139</v>
      </c>
      <c r="AH9" s="98">
        <v>378837</v>
      </c>
      <c r="AI9" s="98">
        <v>1020346</v>
      </c>
    </row>
    <row r="10" spans="2:36" ht="15" customHeight="1">
      <c r="B10" s="1" t="s">
        <v>101</v>
      </c>
      <c r="C10" s="158">
        <v>1706919</v>
      </c>
      <c r="D10" s="54">
        <v>1827168</v>
      </c>
      <c r="E10" s="54">
        <v>1720612</v>
      </c>
      <c r="F10" s="54">
        <v>1612961</v>
      </c>
      <c r="G10" s="54">
        <v>1741037</v>
      </c>
      <c r="H10" s="54">
        <v>1668601</v>
      </c>
      <c r="I10" s="54">
        <v>1885049</v>
      </c>
      <c r="J10" s="54">
        <v>2090032</v>
      </c>
      <c r="K10" s="54">
        <v>2135669</v>
      </c>
      <c r="L10" s="54">
        <v>1915096</v>
      </c>
      <c r="M10" s="54">
        <v>1842889</v>
      </c>
      <c r="N10" s="54">
        <v>1550408</v>
      </c>
      <c r="O10" s="54">
        <v>1614476</v>
      </c>
      <c r="P10" s="54">
        <v>1514750</v>
      </c>
      <c r="Q10" s="54">
        <v>1691856</v>
      </c>
      <c r="R10" s="54">
        <v>1709774</v>
      </c>
      <c r="S10" s="54">
        <v>1469302</v>
      </c>
      <c r="T10" s="54">
        <v>1478569</v>
      </c>
      <c r="U10" s="54">
        <v>1038822.6664082268</v>
      </c>
      <c r="V10" s="54">
        <v>1133430.3335917732</v>
      </c>
      <c r="W10" s="54">
        <v>999827</v>
      </c>
      <c r="X10" s="54">
        <v>1035066.9145800001</v>
      </c>
      <c r="Y10" s="54">
        <v>1050667.4528800002</v>
      </c>
      <c r="Z10" s="54">
        <v>1025413.5471199998</v>
      </c>
      <c r="AA10" s="54">
        <v>952157</v>
      </c>
      <c r="AB10" s="54">
        <v>898316</v>
      </c>
      <c r="AC10" s="54">
        <v>671675.26165999984</v>
      </c>
      <c r="AD10" s="54">
        <v>449178.73834000016</v>
      </c>
      <c r="AE10" s="54">
        <v>802753</v>
      </c>
      <c r="AF10" s="54">
        <v>533982</v>
      </c>
      <c r="AG10" s="54">
        <v>548754</v>
      </c>
      <c r="AH10" s="54">
        <v>485384</v>
      </c>
      <c r="AI10" s="54">
        <v>1094113</v>
      </c>
      <c r="AJ10" s="53"/>
    </row>
    <row r="11" spans="2:36" ht="15" customHeight="1">
      <c r="B11" s="1" t="s">
        <v>102</v>
      </c>
      <c r="C11" s="158">
        <v>74</v>
      </c>
      <c r="D11" s="54">
        <v>22</v>
      </c>
      <c r="E11" s="54">
        <v>57</v>
      </c>
      <c r="F11" s="54">
        <v>158</v>
      </c>
      <c r="G11" s="54">
        <v>22</v>
      </c>
      <c r="H11" s="54">
        <v>184</v>
      </c>
      <c r="I11" s="54">
        <v>172</v>
      </c>
      <c r="J11" s="54">
        <v>229</v>
      </c>
      <c r="K11" s="54">
        <v>362</v>
      </c>
      <c r="L11" s="54">
        <v>360</v>
      </c>
      <c r="M11" s="54">
        <v>424</v>
      </c>
      <c r="N11" s="54">
        <v>634</v>
      </c>
      <c r="O11" s="54">
        <v>936</v>
      </c>
      <c r="P11" s="54">
        <v>1018</v>
      </c>
      <c r="Q11" s="54">
        <v>2173</v>
      </c>
      <c r="R11" s="54">
        <v>2562</v>
      </c>
      <c r="S11" s="54">
        <v>3528</v>
      </c>
      <c r="T11" s="54">
        <v>7286</v>
      </c>
      <c r="U11" s="54">
        <v>7384</v>
      </c>
      <c r="V11" s="54">
        <v>9238</v>
      </c>
      <c r="W11" s="54">
        <v>10463</v>
      </c>
      <c r="X11" s="54">
        <v>13665</v>
      </c>
      <c r="Y11" s="54">
        <v>17068</v>
      </c>
      <c r="Z11" s="54">
        <v>18583</v>
      </c>
      <c r="AA11" s="54">
        <v>17688</v>
      </c>
      <c r="AB11" s="54">
        <v>21553</v>
      </c>
      <c r="AC11" s="54">
        <v>24011</v>
      </c>
      <c r="AD11" s="54">
        <v>25571</v>
      </c>
      <c r="AE11" s="54">
        <v>36642</v>
      </c>
      <c r="AF11" s="54">
        <v>43331</v>
      </c>
      <c r="AG11" s="54">
        <v>44249</v>
      </c>
      <c r="AH11" s="54">
        <v>53729</v>
      </c>
      <c r="AI11" s="54">
        <v>56832</v>
      </c>
      <c r="AJ11" s="53"/>
    </row>
    <row r="12" spans="2:36" ht="15" customHeight="1">
      <c r="B12" s="167" t="s">
        <v>103</v>
      </c>
      <c r="C12" s="158">
        <v>-63311</v>
      </c>
      <c r="D12" s="54">
        <v>-79029</v>
      </c>
      <c r="E12" s="54">
        <v>-71915</v>
      </c>
      <c r="F12" s="54">
        <v>-54153</v>
      </c>
      <c r="G12" s="54">
        <v>-81314</v>
      </c>
      <c r="H12" s="54">
        <v>-51255</v>
      </c>
      <c r="I12" s="54">
        <v>-60948</v>
      </c>
      <c r="J12" s="54">
        <v>-142894</v>
      </c>
      <c r="K12" s="54">
        <v>-192580</v>
      </c>
      <c r="L12" s="54">
        <v>-172756</v>
      </c>
      <c r="M12" s="54">
        <v>-190211</v>
      </c>
      <c r="N12" s="54">
        <v>-80475</v>
      </c>
      <c r="O12" s="54">
        <v>-94678</v>
      </c>
      <c r="P12" s="54">
        <v>-89620</v>
      </c>
      <c r="Q12" s="54">
        <v>-185180</v>
      </c>
      <c r="R12" s="54">
        <v>-106265.42621000001</v>
      </c>
      <c r="S12" s="54">
        <v>-123032.57378999999</v>
      </c>
      <c r="T12" s="54">
        <v>-126701</v>
      </c>
      <c r="U12" s="54">
        <v>-45905</v>
      </c>
      <c r="V12" s="54">
        <v>-89125</v>
      </c>
      <c r="W12" s="54">
        <v>-38244</v>
      </c>
      <c r="X12" s="54">
        <v>-66111</v>
      </c>
      <c r="Y12" s="54">
        <v>-92491</v>
      </c>
      <c r="Z12" s="54">
        <v>-86403</v>
      </c>
      <c r="AA12" s="54">
        <v>-73230</v>
      </c>
      <c r="AB12" s="54">
        <v>-56679</v>
      </c>
      <c r="AC12" s="54">
        <v>0</v>
      </c>
      <c r="AD12" s="54">
        <v>0</v>
      </c>
      <c r="AE12" s="54">
        <v>-73865</v>
      </c>
      <c r="AF12" s="54">
        <v>-28890</v>
      </c>
      <c r="AG12" s="54">
        <v>-38564</v>
      </c>
      <c r="AH12" s="54">
        <v>-27225</v>
      </c>
      <c r="AI12" s="54">
        <v>0</v>
      </c>
      <c r="AJ12" s="53"/>
    </row>
    <row r="13" spans="2:36" ht="15" customHeight="1">
      <c r="B13" s="167" t="s">
        <v>104</v>
      </c>
      <c r="C13" s="54">
        <v>-358554</v>
      </c>
      <c r="D13" s="54">
        <v>-284322</v>
      </c>
      <c r="E13" s="54">
        <v>-390692</v>
      </c>
      <c r="F13" s="54">
        <v>-330436</v>
      </c>
      <c r="G13" s="54">
        <v>-290790</v>
      </c>
      <c r="H13" s="54">
        <v>-310614</v>
      </c>
      <c r="I13" s="54">
        <v>-289308</v>
      </c>
      <c r="J13" s="54">
        <v>-462124</v>
      </c>
      <c r="K13" s="54">
        <v>-206688</v>
      </c>
      <c r="L13" s="54">
        <v>-160348</v>
      </c>
      <c r="M13" s="54">
        <v>-151934</v>
      </c>
      <c r="N13" s="54">
        <v>-108460</v>
      </c>
      <c r="O13" s="54">
        <v>-84366</v>
      </c>
      <c r="P13" s="54">
        <v>-106008</v>
      </c>
      <c r="Q13" s="54">
        <v>-128912</v>
      </c>
      <c r="R13" s="54">
        <v>-121696</v>
      </c>
      <c r="S13" s="54">
        <v>-115759</v>
      </c>
      <c r="T13" s="54">
        <v>-131043</v>
      </c>
      <c r="U13" s="54">
        <v>-67926</v>
      </c>
      <c r="V13" s="54">
        <v>-75107</v>
      </c>
      <c r="W13" s="54">
        <v>-94498</v>
      </c>
      <c r="X13" s="54">
        <v>-150038</v>
      </c>
      <c r="Y13" s="54">
        <v>-75152</v>
      </c>
      <c r="Z13" s="54">
        <v>-61696</v>
      </c>
      <c r="AA13" s="54">
        <v>-46853</v>
      </c>
      <c r="AB13" s="54">
        <v>-38879</v>
      </c>
      <c r="AC13" s="54">
        <v>-39175</v>
      </c>
      <c r="AD13" s="54">
        <v>-24814</v>
      </c>
      <c r="AE13" s="54">
        <v>-77142</v>
      </c>
      <c r="AF13" s="54">
        <v>13729</v>
      </c>
      <c r="AG13" s="54">
        <v>31769</v>
      </c>
      <c r="AH13" s="54">
        <v>-112247</v>
      </c>
      <c r="AI13" s="54">
        <v>-35818</v>
      </c>
      <c r="AJ13" s="53"/>
    </row>
    <row r="14" spans="2:36" ht="15" customHeight="1">
      <c r="B14" s="1" t="s">
        <v>105</v>
      </c>
      <c r="C14" s="54">
        <v>37767</v>
      </c>
      <c r="D14" s="54">
        <v>19025</v>
      </c>
      <c r="E14" s="54">
        <v>62780</v>
      </c>
      <c r="F14" s="54">
        <v>50767</v>
      </c>
      <c r="G14" s="54">
        <v>50687</v>
      </c>
      <c r="H14" s="54">
        <v>59413</v>
      </c>
      <c r="I14" s="54">
        <v>65214</v>
      </c>
      <c r="J14" s="54">
        <v>69178</v>
      </c>
      <c r="K14" s="54">
        <v>93353</v>
      </c>
      <c r="L14" s="54">
        <v>103904</v>
      </c>
      <c r="M14" s="54">
        <v>109652</v>
      </c>
      <c r="N14" s="54">
        <v>122839</v>
      </c>
      <c r="O14" s="54">
        <v>127036</v>
      </c>
      <c r="P14" s="54">
        <v>106580</v>
      </c>
      <c r="Q14" s="54">
        <v>96638</v>
      </c>
      <c r="R14" s="54">
        <v>87340</v>
      </c>
      <c r="S14" s="54">
        <v>96078</v>
      </c>
      <c r="T14" s="54">
        <v>78545</v>
      </c>
      <c r="U14" s="54">
        <v>75950.248159999988</v>
      </c>
      <c r="V14" s="54">
        <v>50609.751840000012</v>
      </c>
      <c r="W14" s="54">
        <v>56502</v>
      </c>
      <c r="X14" s="54">
        <v>71704</v>
      </c>
      <c r="Y14" s="54">
        <v>66581</v>
      </c>
      <c r="Z14" s="54">
        <v>77700</v>
      </c>
      <c r="AA14" s="54">
        <v>124712</v>
      </c>
      <c r="AB14" s="54">
        <v>82553</v>
      </c>
      <c r="AC14" s="54">
        <v>75562</v>
      </c>
      <c r="AD14" s="54">
        <v>78467</v>
      </c>
      <c r="AE14" s="54">
        <v>60458</v>
      </c>
      <c r="AF14" s="54">
        <v>58871</v>
      </c>
      <c r="AG14" s="54">
        <v>62433</v>
      </c>
      <c r="AH14" s="54">
        <v>91354</v>
      </c>
      <c r="AI14" s="54">
        <v>35884</v>
      </c>
      <c r="AJ14" s="53"/>
    </row>
    <row r="15" spans="2:36" ht="15" customHeight="1">
      <c r="B15" s="1" t="s">
        <v>106</v>
      </c>
      <c r="C15" s="158">
        <v>35992</v>
      </c>
      <c r="D15" s="54">
        <v>-198701</v>
      </c>
      <c r="E15" s="54">
        <v>57329</v>
      </c>
      <c r="F15" s="54">
        <v>239989</v>
      </c>
      <c r="G15" s="54">
        <v>-98590</v>
      </c>
      <c r="H15" s="54">
        <v>29612</v>
      </c>
      <c r="I15" s="54">
        <v>-224551</v>
      </c>
      <c r="J15" s="54">
        <v>44790</v>
      </c>
      <c r="K15" s="54">
        <v>-155500</v>
      </c>
      <c r="L15" s="54">
        <v>-80083</v>
      </c>
      <c r="M15" s="54">
        <v>-22738</v>
      </c>
      <c r="N15" s="54">
        <v>-344367</v>
      </c>
      <c r="O15" s="54">
        <v>-384717</v>
      </c>
      <c r="P15" s="54">
        <v>121123</v>
      </c>
      <c r="Q15" s="54">
        <v>352235</v>
      </c>
      <c r="R15" s="54">
        <v>-101598</v>
      </c>
      <c r="S15" s="54">
        <v>362065</v>
      </c>
      <c r="T15" s="54">
        <v>97597</v>
      </c>
      <c r="U15" s="54">
        <v>115066.78414</v>
      </c>
      <c r="V15" s="54">
        <v>-70777.784140000003</v>
      </c>
      <c r="W15" s="54">
        <v>-41089</v>
      </c>
      <c r="X15" s="54">
        <v>18931</v>
      </c>
      <c r="Y15" s="54">
        <v>-50981</v>
      </c>
      <c r="Z15" s="54">
        <v>81933</v>
      </c>
      <c r="AA15" s="54">
        <v>-103295</v>
      </c>
      <c r="AB15" s="54">
        <v>61761</v>
      </c>
      <c r="AC15" s="54">
        <v>67830</v>
      </c>
      <c r="AD15" s="54">
        <v>225980</v>
      </c>
      <c r="AE15" s="54">
        <v>-33793</v>
      </c>
      <c r="AF15" s="54">
        <v>-34285</v>
      </c>
      <c r="AG15" s="54">
        <v>426192</v>
      </c>
      <c r="AH15" s="54">
        <v>-112168</v>
      </c>
      <c r="AI15" s="54">
        <v>-130683</v>
      </c>
      <c r="AJ15" s="53"/>
    </row>
    <row r="16" spans="2:36" ht="15" customHeight="1">
      <c r="B16" s="1" t="s">
        <v>107</v>
      </c>
      <c r="C16" s="158">
        <v>455</v>
      </c>
      <c r="D16" s="54">
        <v>-2624</v>
      </c>
      <c r="E16" s="54">
        <v>3863</v>
      </c>
      <c r="F16" s="54">
        <v>9346</v>
      </c>
      <c r="G16" s="54">
        <v>1801</v>
      </c>
      <c r="H16" s="54">
        <v>7507</v>
      </c>
      <c r="I16" s="54">
        <v>-4743</v>
      </c>
      <c r="J16" s="54">
        <v>14444</v>
      </c>
      <c r="K16" s="54">
        <v>1333</v>
      </c>
      <c r="L16" s="54">
        <v>6153</v>
      </c>
      <c r="M16" s="54">
        <v>4539</v>
      </c>
      <c r="N16" s="54">
        <v>-4044</v>
      </c>
      <c r="O16" s="54">
        <v>-7893</v>
      </c>
      <c r="P16" s="54">
        <v>0</v>
      </c>
      <c r="Q16" s="54">
        <v>0</v>
      </c>
      <c r="R16" s="54">
        <v>0</v>
      </c>
      <c r="S16" s="54">
        <v>0</v>
      </c>
      <c r="T16" s="54">
        <v>51976</v>
      </c>
      <c r="U16" s="54">
        <v>56036</v>
      </c>
      <c r="V16" s="54">
        <v>1404</v>
      </c>
      <c r="W16" s="54">
        <v>55</v>
      </c>
      <c r="X16" s="54">
        <v>26745</v>
      </c>
      <c r="Y16" s="54">
        <v>15097</v>
      </c>
      <c r="Z16" s="54">
        <v>61281</v>
      </c>
      <c r="AA16" s="54">
        <v>14616</v>
      </c>
      <c r="AB16" s="54">
        <v>15114</v>
      </c>
      <c r="AC16" s="54">
        <v>9463</v>
      </c>
      <c r="AD16" s="54">
        <v>30329</v>
      </c>
      <c r="AE16" s="54">
        <v>5674</v>
      </c>
      <c r="AF16" s="54">
        <v>3489</v>
      </c>
      <c r="AG16" s="54">
        <v>306</v>
      </c>
      <c r="AH16" s="54">
        <v>10</v>
      </c>
      <c r="AI16" s="54">
        <v>18</v>
      </c>
      <c r="AJ16" s="53"/>
    </row>
    <row r="17" spans="2:36" ht="15" customHeight="1">
      <c r="B17" s="1" t="s">
        <v>265</v>
      </c>
      <c r="C17" s="54">
        <v>0</v>
      </c>
      <c r="D17" s="54">
        <v>1664</v>
      </c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3"/>
    </row>
    <row r="18" spans="2:36" ht="15" customHeight="1"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</row>
    <row r="19" spans="2:36" s="3" customFormat="1" ht="15" customHeight="1">
      <c r="B19" s="3" t="s">
        <v>108</v>
      </c>
      <c r="C19" s="161">
        <v>-814300</v>
      </c>
      <c r="D19" s="76">
        <v>-718416</v>
      </c>
      <c r="E19" s="76">
        <v>-804424</v>
      </c>
      <c r="F19" s="76">
        <v>-932772</v>
      </c>
      <c r="G19" s="76">
        <v>-704103</v>
      </c>
      <c r="H19" s="76">
        <v>-784025</v>
      </c>
      <c r="I19" s="76">
        <v>-773518</v>
      </c>
      <c r="J19" s="76">
        <v>-956766</v>
      </c>
      <c r="K19" s="76">
        <v>-1010604</v>
      </c>
      <c r="L19" s="76">
        <v>-1005879</v>
      </c>
      <c r="M19" s="76">
        <v>-1071204</v>
      </c>
      <c r="N19" s="76">
        <v>-645198</v>
      </c>
      <c r="O19" s="76">
        <v>-867223</v>
      </c>
      <c r="P19" s="76">
        <v>-1013860</v>
      </c>
      <c r="Q19" s="76">
        <v>-1479634</v>
      </c>
      <c r="R19" s="76">
        <v>-822284</v>
      </c>
      <c r="S19" s="76">
        <v>-1320755</v>
      </c>
      <c r="T19" s="76">
        <v>-980430</v>
      </c>
      <c r="U19" s="76">
        <v>-966321.24084999994</v>
      </c>
      <c r="V19" s="76">
        <v>-680258.75915000006</v>
      </c>
      <c r="W19" s="76">
        <v>-621194</v>
      </c>
      <c r="X19" s="76">
        <v>-690816.18990000011</v>
      </c>
      <c r="Y19" s="76">
        <v>-596708</v>
      </c>
      <c r="Z19" s="76">
        <v>-738610</v>
      </c>
      <c r="AA19" s="76">
        <v>-497274</v>
      </c>
      <c r="AB19" s="76">
        <v>-706912</v>
      </c>
      <c r="AC19" s="76">
        <v>-771495</v>
      </c>
      <c r="AD19" s="76">
        <v>-865529</v>
      </c>
      <c r="AE19" s="76">
        <v>-593314</v>
      </c>
      <c r="AF19" s="76">
        <v>-563688</v>
      </c>
      <c r="AG19" s="76">
        <v>-1108762</v>
      </c>
      <c r="AH19" s="76">
        <v>-347907</v>
      </c>
      <c r="AI19" s="76">
        <v>-455317</v>
      </c>
      <c r="AJ19" s="81"/>
    </row>
    <row r="20" spans="2:36" ht="15" customHeight="1">
      <c r="B20" s="1" t="s">
        <v>109</v>
      </c>
      <c r="C20" s="158">
        <v>-538512</v>
      </c>
      <c r="D20" s="54">
        <v>-441280</v>
      </c>
      <c r="E20" s="54">
        <v>-544764</v>
      </c>
      <c r="F20" s="54">
        <v>-623027</v>
      </c>
      <c r="G20" s="54">
        <v>-410239</v>
      </c>
      <c r="H20" s="54">
        <v>-511835</v>
      </c>
      <c r="I20" s="54">
        <v>-505197</v>
      </c>
      <c r="J20" s="54">
        <v>-701899</v>
      </c>
      <c r="K20" s="54">
        <v>-684661</v>
      </c>
      <c r="L20" s="54">
        <v>-697385</v>
      </c>
      <c r="M20" s="54">
        <v>-816921</v>
      </c>
      <c r="N20" s="54">
        <v>-391516</v>
      </c>
      <c r="O20" s="54">
        <v>-581497</v>
      </c>
      <c r="P20" s="54">
        <v>-826683</v>
      </c>
      <c r="Q20" s="54">
        <v>-1246043</v>
      </c>
      <c r="R20" s="54">
        <v>-534546</v>
      </c>
      <c r="S20" s="54">
        <v>-1148065</v>
      </c>
      <c r="T20" s="54">
        <v>-731187</v>
      </c>
      <c r="U20" s="54">
        <v>-716704.30165000004</v>
      </c>
      <c r="V20" s="54">
        <v>-415681.69834999996</v>
      </c>
      <c r="W20" s="54">
        <v>-386182</v>
      </c>
      <c r="X20" s="54">
        <v>-415838.10447999998</v>
      </c>
      <c r="Y20" s="54">
        <v>-359188</v>
      </c>
      <c r="Z20" s="54">
        <v>-471929</v>
      </c>
      <c r="AA20" s="54">
        <v>-181628</v>
      </c>
      <c r="AB20" s="54">
        <v>-349713</v>
      </c>
      <c r="AC20" s="54">
        <v>-336234</v>
      </c>
      <c r="AD20" s="54">
        <v>-424029</v>
      </c>
      <c r="AE20" s="54">
        <v>-252183</v>
      </c>
      <c r="AF20" s="54">
        <v>-268500</v>
      </c>
      <c r="AG20" s="54">
        <v>-647030</v>
      </c>
      <c r="AH20" s="54">
        <v>-121331</v>
      </c>
      <c r="AI20" s="54">
        <v>-182642</v>
      </c>
      <c r="AJ20" s="53"/>
    </row>
    <row r="21" spans="2:36" ht="15" customHeight="1">
      <c r="B21" s="1" t="s">
        <v>111</v>
      </c>
      <c r="C21" s="158">
        <v>-275788</v>
      </c>
      <c r="D21" s="54">
        <v>-277136</v>
      </c>
      <c r="E21" s="54">
        <v>-259660</v>
      </c>
      <c r="F21" s="54">
        <v>-309745</v>
      </c>
      <c r="G21" s="54">
        <v>-293864</v>
      </c>
      <c r="H21" s="54">
        <v>-269380</v>
      </c>
      <c r="I21" s="54">
        <v>-276240</v>
      </c>
      <c r="J21" s="54">
        <v>-246206</v>
      </c>
      <c r="K21" s="54">
        <v>-327986</v>
      </c>
      <c r="L21" s="54">
        <v>-305567</v>
      </c>
      <c r="M21" s="54">
        <v>-246257</v>
      </c>
      <c r="N21" s="54">
        <v>-270573</v>
      </c>
      <c r="O21" s="54">
        <v>-296031</v>
      </c>
      <c r="P21" s="54">
        <v>-176646</v>
      </c>
      <c r="Q21" s="54">
        <v>-322962</v>
      </c>
      <c r="R21" s="54">
        <v>-273488</v>
      </c>
      <c r="S21" s="54">
        <v>-251802</v>
      </c>
      <c r="T21" s="54">
        <v>-236584</v>
      </c>
      <c r="U21" s="54">
        <v>-229583.96891</v>
      </c>
      <c r="V21" s="54">
        <v>-251514.03109</v>
      </c>
      <c r="W21" s="54">
        <v>-236039</v>
      </c>
      <c r="X21" s="54">
        <v>-245757.08542000002</v>
      </c>
      <c r="Y21" s="54">
        <v>-225635</v>
      </c>
      <c r="Z21" s="54">
        <v>-225369</v>
      </c>
      <c r="AA21" s="54">
        <v>-307746</v>
      </c>
      <c r="AB21" s="54">
        <v>-339523</v>
      </c>
      <c r="AC21" s="54">
        <v>-426945</v>
      </c>
      <c r="AD21" s="54">
        <v>-441341</v>
      </c>
      <c r="AE21" s="54">
        <v>-341100</v>
      </c>
      <c r="AF21" s="54">
        <v>-295164</v>
      </c>
      <c r="AG21" s="54">
        <v>-461727</v>
      </c>
      <c r="AH21" s="54">
        <v>-226566</v>
      </c>
      <c r="AI21" s="54">
        <v>-272670</v>
      </c>
      <c r="AJ21" s="53"/>
    </row>
    <row r="22" spans="2:36" ht="15" customHeight="1">
      <c r="B22" s="1" t="s">
        <v>110</v>
      </c>
      <c r="C22" s="54">
        <v>0</v>
      </c>
      <c r="D22" s="54">
        <v>0</v>
      </c>
      <c r="E22" s="54">
        <v>0</v>
      </c>
      <c r="F22" s="54">
        <v>0</v>
      </c>
      <c r="G22" s="54">
        <v>0</v>
      </c>
      <c r="H22" s="54">
        <v>-2810</v>
      </c>
      <c r="I22" s="54">
        <v>7919</v>
      </c>
      <c r="J22" s="54">
        <v>-8661</v>
      </c>
      <c r="K22" s="54">
        <v>2043</v>
      </c>
      <c r="L22" s="54">
        <v>-2927</v>
      </c>
      <c r="M22" s="54">
        <v>-8026</v>
      </c>
      <c r="N22" s="54">
        <v>16891</v>
      </c>
      <c r="O22" s="54">
        <v>10305</v>
      </c>
      <c r="P22" s="54">
        <v>-10469</v>
      </c>
      <c r="Q22" s="54">
        <v>-12726</v>
      </c>
      <c r="R22" s="54">
        <v>1046</v>
      </c>
      <c r="S22" s="54">
        <v>-17924</v>
      </c>
      <c r="T22" s="54">
        <v>-12659</v>
      </c>
      <c r="U22" s="54">
        <v>-20032.970290000001</v>
      </c>
      <c r="V22" s="54">
        <v>-13063.029709999999</v>
      </c>
      <c r="W22" s="54">
        <v>1027</v>
      </c>
      <c r="X22" s="54">
        <v>-29221</v>
      </c>
      <c r="Y22" s="54">
        <v>-11885</v>
      </c>
      <c r="Z22" s="54">
        <v>-41312</v>
      </c>
      <c r="AA22" s="54">
        <v>-7900</v>
      </c>
      <c r="AB22" s="54">
        <v>-17676</v>
      </c>
      <c r="AC22" s="54">
        <v>-8316</v>
      </c>
      <c r="AD22" s="54">
        <v>-159</v>
      </c>
      <c r="AE22" s="54">
        <v>-31</v>
      </c>
      <c r="AF22" s="54">
        <v>-24</v>
      </c>
      <c r="AG22" s="54">
        <v>-5</v>
      </c>
      <c r="AH22" s="54">
        <v>-10</v>
      </c>
      <c r="AI22" s="54">
        <v>-5</v>
      </c>
      <c r="AJ22" s="53"/>
    </row>
    <row r="23" spans="2:36" ht="15" customHeight="1">
      <c r="B23" s="1" t="s">
        <v>263</v>
      </c>
      <c r="C23" s="54">
        <v>0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0</v>
      </c>
      <c r="N23" s="54">
        <v>0</v>
      </c>
      <c r="O23" s="54">
        <v>0</v>
      </c>
      <c r="P23" s="54">
        <v>-62</v>
      </c>
      <c r="Q23" s="54">
        <v>102097</v>
      </c>
      <c r="R23" s="54">
        <v>-15296</v>
      </c>
      <c r="S23" s="54">
        <v>97036</v>
      </c>
      <c r="T23" s="54">
        <v>0</v>
      </c>
      <c r="U23" s="54">
        <v>0</v>
      </c>
      <c r="V23" s="54">
        <v>0</v>
      </c>
      <c r="W23" s="54">
        <v>0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0</v>
      </c>
      <c r="AD23" s="54">
        <v>0</v>
      </c>
      <c r="AE23" s="54">
        <v>0</v>
      </c>
      <c r="AF23" s="54">
        <v>0</v>
      </c>
      <c r="AG23" s="54">
        <v>0</v>
      </c>
      <c r="AH23" s="54">
        <v>0</v>
      </c>
      <c r="AI23" s="54">
        <v>0</v>
      </c>
      <c r="AJ23" s="53"/>
    </row>
    <row r="24" spans="2:36" ht="15" customHeight="1"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</row>
    <row r="25" spans="2:36" s="3" customFormat="1" ht="15" customHeight="1">
      <c r="B25" s="3" t="s">
        <v>112</v>
      </c>
      <c r="C25" s="76">
        <v>545042</v>
      </c>
      <c r="D25" s="99">
        <v>564787</v>
      </c>
      <c r="E25" s="99">
        <v>577610</v>
      </c>
      <c r="F25" s="99">
        <v>595860</v>
      </c>
      <c r="G25" s="99">
        <v>618750</v>
      </c>
      <c r="H25" s="99">
        <v>619423</v>
      </c>
      <c r="I25" s="99">
        <v>597367</v>
      </c>
      <c r="J25" s="99">
        <v>656889</v>
      </c>
      <c r="K25" s="99">
        <v>665345</v>
      </c>
      <c r="L25" s="99">
        <v>606447</v>
      </c>
      <c r="M25" s="99">
        <v>521417</v>
      </c>
      <c r="N25" s="99">
        <v>491337</v>
      </c>
      <c r="O25" s="99">
        <v>303571</v>
      </c>
      <c r="P25" s="99">
        <v>533983</v>
      </c>
      <c r="Q25" s="99">
        <v>349176</v>
      </c>
      <c r="R25" s="99">
        <v>647832.57379000005</v>
      </c>
      <c r="S25" s="99">
        <v>371426.42620999995</v>
      </c>
      <c r="T25" s="99">
        <v>475799</v>
      </c>
      <c r="U25" s="99">
        <v>213107.45785822696</v>
      </c>
      <c r="V25" s="99">
        <v>279413.54214177304</v>
      </c>
      <c r="W25" s="99">
        <v>271822</v>
      </c>
      <c r="X25" s="99">
        <v>259146.72467999998</v>
      </c>
      <c r="Y25" s="99">
        <v>334081.45288000023</v>
      </c>
      <c r="Z25" s="99">
        <v>378201.54711999977</v>
      </c>
      <c r="AA25" s="99">
        <v>388521</v>
      </c>
      <c r="AB25" s="99">
        <v>276827</v>
      </c>
      <c r="AC25" s="99">
        <v>37871.261659999844</v>
      </c>
      <c r="AD25" s="99">
        <v>-80817.261659999844</v>
      </c>
      <c r="AE25" s="99">
        <v>127413</v>
      </c>
      <c r="AF25" s="99">
        <v>26539</v>
      </c>
      <c r="AG25" s="99">
        <v>-33623</v>
      </c>
      <c r="AH25" s="99">
        <v>30930</v>
      </c>
      <c r="AI25" s="99">
        <v>565029</v>
      </c>
      <c r="AJ25" s="81"/>
    </row>
    <row r="26" spans="2:36" ht="15" customHeight="1"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</row>
    <row r="27" spans="2:36" s="3" customFormat="1" ht="15" customHeight="1">
      <c r="B27" s="3" t="s">
        <v>113</v>
      </c>
      <c r="C27" s="76">
        <v>-410466</v>
      </c>
      <c r="D27" s="76">
        <v>-418682</v>
      </c>
      <c r="E27" s="76">
        <v>-468356</v>
      </c>
      <c r="F27" s="76">
        <v>-493224</v>
      </c>
      <c r="G27" s="76">
        <v>-498469</v>
      </c>
      <c r="H27" s="76">
        <v>-647318</v>
      </c>
      <c r="I27" s="76">
        <v>-576268</v>
      </c>
      <c r="J27" s="76">
        <v>-567217</v>
      </c>
      <c r="K27" s="76">
        <v>-647230</v>
      </c>
      <c r="L27" s="76">
        <v>-584340</v>
      </c>
      <c r="M27" s="76">
        <v>-564958</v>
      </c>
      <c r="N27" s="76">
        <v>-697109</v>
      </c>
      <c r="O27" s="76">
        <v>-460275</v>
      </c>
      <c r="P27" s="76">
        <v>-395464</v>
      </c>
      <c r="Q27" s="76">
        <v>-528744</v>
      </c>
      <c r="R27" s="76">
        <v>-622212.57379000005</v>
      </c>
      <c r="S27" s="76">
        <v>-480413.42621000001</v>
      </c>
      <c r="T27" s="76">
        <v>-503614.72576000006</v>
      </c>
      <c r="U27" s="76">
        <v>-323370.73966399999</v>
      </c>
      <c r="V27" s="76">
        <v>-380746.41116799996</v>
      </c>
      <c r="W27" s="76">
        <v>-390892.12340799998</v>
      </c>
      <c r="X27" s="76">
        <v>-406489.50948999985</v>
      </c>
      <c r="Y27" s="76">
        <v>-343807.46259799995</v>
      </c>
      <c r="Z27" s="76">
        <v>-349008.53740200005</v>
      </c>
      <c r="AA27" s="76">
        <v>-321733</v>
      </c>
      <c r="AB27" s="76">
        <v>-303515</v>
      </c>
      <c r="AC27" s="76">
        <v>-336051</v>
      </c>
      <c r="AD27" s="76">
        <v>-332564</v>
      </c>
      <c r="AE27" s="76">
        <v>-148972</v>
      </c>
      <c r="AF27" s="76">
        <v>-309937</v>
      </c>
      <c r="AG27" s="76">
        <v>-245835</v>
      </c>
      <c r="AH27" s="76">
        <v>-135170</v>
      </c>
      <c r="AI27" s="76">
        <v>-405832</v>
      </c>
      <c r="AJ27" s="81"/>
    </row>
    <row r="28" spans="2:36" ht="15" customHeight="1">
      <c r="B28" s="1" t="s">
        <v>114</v>
      </c>
      <c r="C28" s="158">
        <v>99168</v>
      </c>
      <c r="D28" s="54">
        <v>103374</v>
      </c>
      <c r="E28" s="54">
        <v>95169</v>
      </c>
      <c r="F28" s="54">
        <v>89682</v>
      </c>
      <c r="G28" s="54">
        <v>89333</v>
      </c>
      <c r="H28" s="54">
        <v>98383</v>
      </c>
      <c r="I28" s="54">
        <v>91631</v>
      </c>
      <c r="J28" s="54">
        <v>89368</v>
      </c>
      <c r="K28" s="54">
        <v>123854</v>
      </c>
      <c r="L28" s="54">
        <v>132066</v>
      </c>
      <c r="M28" s="54">
        <v>117049</v>
      </c>
      <c r="N28" s="54">
        <v>120029</v>
      </c>
      <c r="O28" s="54">
        <v>120261</v>
      </c>
      <c r="P28" s="54">
        <v>130788</v>
      </c>
      <c r="Q28" s="54">
        <v>123668</v>
      </c>
      <c r="R28" s="54">
        <v>115130</v>
      </c>
      <c r="S28" s="54">
        <v>111340</v>
      </c>
      <c r="T28" s="54">
        <v>125608</v>
      </c>
      <c r="U28" s="54">
        <v>98518.853709999996</v>
      </c>
      <c r="V28" s="54">
        <v>89722.146290000004</v>
      </c>
      <c r="W28" s="54">
        <v>86207</v>
      </c>
      <c r="X28" s="54">
        <v>93559</v>
      </c>
      <c r="Y28" s="54">
        <v>87805</v>
      </c>
      <c r="Z28" s="54">
        <v>94407</v>
      </c>
      <c r="AA28" s="54">
        <v>92803</v>
      </c>
      <c r="AB28" s="54">
        <v>88682</v>
      </c>
      <c r="AC28" s="54">
        <v>90002</v>
      </c>
      <c r="AD28" s="54">
        <v>61528</v>
      </c>
      <c r="AE28" s="54">
        <v>75243</v>
      </c>
      <c r="AF28" s="54">
        <v>83580</v>
      </c>
      <c r="AG28" s="54">
        <v>89195</v>
      </c>
      <c r="AH28" s="54">
        <v>80942</v>
      </c>
      <c r="AI28" s="54">
        <v>79609</v>
      </c>
      <c r="AJ28" s="53"/>
    </row>
    <row r="29" spans="2:36" ht="15" customHeight="1">
      <c r="B29" s="167" t="s">
        <v>117</v>
      </c>
      <c r="C29" s="158">
        <v>-112470</v>
      </c>
      <c r="D29" s="168">
        <v>-108006</v>
      </c>
      <c r="E29" s="168">
        <v>-106744</v>
      </c>
      <c r="F29" s="54">
        <v>-104516</v>
      </c>
      <c r="G29" s="54">
        <v>-101446</v>
      </c>
      <c r="H29" s="54">
        <v>-116366</v>
      </c>
      <c r="I29" s="54">
        <v>-101102</v>
      </c>
      <c r="J29" s="54">
        <v>-113341</v>
      </c>
      <c r="K29" s="54">
        <v>-132763</v>
      </c>
      <c r="L29" s="54">
        <v>-129725</v>
      </c>
      <c r="M29" s="54">
        <v>-126273</v>
      </c>
      <c r="N29" s="54">
        <v>-114502</v>
      </c>
      <c r="O29" s="54">
        <v>-138315</v>
      </c>
      <c r="P29" s="54">
        <v>-138066</v>
      </c>
      <c r="Q29" s="54">
        <v>-128943</v>
      </c>
      <c r="R29" s="54">
        <v>-132807</v>
      </c>
      <c r="S29" s="54">
        <v>-128705</v>
      </c>
      <c r="T29" s="54">
        <v>-136020</v>
      </c>
      <c r="U29" s="54">
        <v>-107335.10003000003</v>
      </c>
      <c r="V29" s="54">
        <v>-97394.899969999969</v>
      </c>
      <c r="W29" s="54">
        <v>-112592</v>
      </c>
      <c r="X29" s="54">
        <v>-117095</v>
      </c>
      <c r="Y29" s="54">
        <v>-110850.28052</v>
      </c>
      <c r="Z29" s="54">
        <v>-103093.71948</v>
      </c>
      <c r="AA29" s="54">
        <v>-99216</v>
      </c>
      <c r="AB29" s="54">
        <v>-117202</v>
      </c>
      <c r="AC29" s="54">
        <v>-82546</v>
      </c>
      <c r="AD29" s="54">
        <v>-47345</v>
      </c>
      <c r="AE29" s="54">
        <v>-44040</v>
      </c>
      <c r="AF29" s="54">
        <v>-43446</v>
      </c>
      <c r="AG29" s="54">
        <v>-28218</v>
      </c>
      <c r="AH29" s="54">
        <v>-19095</v>
      </c>
      <c r="AI29" s="54">
        <v>-15340</v>
      </c>
      <c r="AJ29" s="53"/>
    </row>
    <row r="30" spans="2:36" ht="15" customHeight="1">
      <c r="B30" s="167" t="s">
        <v>118</v>
      </c>
      <c r="C30" s="158">
        <v>-379839</v>
      </c>
      <c r="D30" s="168">
        <v>-355727</v>
      </c>
      <c r="E30" s="168">
        <v>-363945</v>
      </c>
      <c r="F30" s="54">
        <v>-371834</v>
      </c>
      <c r="G30" s="54">
        <v>-385082</v>
      </c>
      <c r="H30" s="54">
        <v>-362173</v>
      </c>
      <c r="I30" s="54">
        <v>-407708</v>
      </c>
      <c r="J30" s="54">
        <v>-408044</v>
      </c>
      <c r="K30" s="54">
        <v>-460438</v>
      </c>
      <c r="L30" s="54">
        <v>-401605</v>
      </c>
      <c r="M30" s="54">
        <v>-424220</v>
      </c>
      <c r="N30" s="54">
        <v>-387342</v>
      </c>
      <c r="O30" s="54">
        <v>-321254</v>
      </c>
      <c r="P30" s="54">
        <v>-315132</v>
      </c>
      <c r="Q30" s="54">
        <v>-326467</v>
      </c>
      <c r="R30" s="54">
        <v>-314549.57378999999</v>
      </c>
      <c r="S30" s="54">
        <v>-288226.42621000001</v>
      </c>
      <c r="T30" s="54">
        <v>-271795</v>
      </c>
      <c r="U30" s="54">
        <v>-252586.98765000002</v>
      </c>
      <c r="V30" s="54">
        <v>-250586.01234999998</v>
      </c>
      <c r="W30" s="54">
        <v>-231825</v>
      </c>
      <c r="X30" s="54">
        <v>-244642.43133999989</v>
      </c>
      <c r="Y30" s="54">
        <v>-237824.85517</v>
      </c>
      <c r="Z30" s="54">
        <v>-244299.14483</v>
      </c>
      <c r="AA30" s="54">
        <v>-218419</v>
      </c>
      <c r="AB30" s="54">
        <v>-236509</v>
      </c>
      <c r="AC30" s="54">
        <v>-275786</v>
      </c>
      <c r="AD30" s="54">
        <v>-234441</v>
      </c>
      <c r="AE30" s="54">
        <v>-227572</v>
      </c>
      <c r="AF30" s="54">
        <v>-274986</v>
      </c>
      <c r="AG30" s="54">
        <v>-239116</v>
      </c>
      <c r="AH30" s="54">
        <v>-255903</v>
      </c>
      <c r="AI30" s="54">
        <v>-474965</v>
      </c>
      <c r="AJ30" s="53"/>
    </row>
    <row r="31" spans="2:36" ht="15" customHeight="1">
      <c r="B31" s="167" t="s">
        <v>119</v>
      </c>
      <c r="C31" s="158">
        <v>-45656</v>
      </c>
      <c r="D31" s="168">
        <v>-44683</v>
      </c>
      <c r="E31" s="168">
        <v>-42020</v>
      </c>
      <c r="F31" s="54">
        <v>-40246</v>
      </c>
      <c r="G31" s="54">
        <v>-45363</v>
      </c>
      <c r="H31" s="54">
        <v>-42505</v>
      </c>
      <c r="I31" s="54">
        <v>-43868</v>
      </c>
      <c r="J31" s="54">
        <v>-63905</v>
      </c>
      <c r="K31" s="54">
        <v>-69722</v>
      </c>
      <c r="L31" s="54">
        <v>-66007</v>
      </c>
      <c r="M31" s="54">
        <v>-66609</v>
      </c>
      <c r="N31" s="54">
        <v>-50369</v>
      </c>
      <c r="O31" s="54">
        <v>-52136</v>
      </c>
      <c r="P31" s="54">
        <v>-61978</v>
      </c>
      <c r="Q31" s="54">
        <v>-61493</v>
      </c>
      <c r="R31" s="54">
        <v>-66778</v>
      </c>
      <c r="S31" s="54">
        <v>-53510</v>
      </c>
      <c r="T31" s="54">
        <v>-60443</v>
      </c>
      <c r="U31" s="54">
        <v>-43197.491219999996</v>
      </c>
      <c r="V31" s="54">
        <v>-42379.508780000004</v>
      </c>
      <c r="W31" s="54">
        <v>-49837</v>
      </c>
      <c r="X31" s="54">
        <v>-55035</v>
      </c>
      <c r="Y31" s="54">
        <v>-56978.956229999996</v>
      </c>
      <c r="Z31" s="54">
        <v>-53086.043770000004</v>
      </c>
      <c r="AA31" s="54">
        <v>-52334</v>
      </c>
      <c r="AB31" s="54">
        <v>-38632</v>
      </c>
      <c r="AC31" s="54">
        <v>-38655</v>
      </c>
      <c r="AD31" s="54">
        <v>-27485</v>
      </c>
      <c r="AE31" s="54">
        <v>-34493</v>
      </c>
      <c r="AF31" s="54">
        <v>-47134</v>
      </c>
      <c r="AG31" s="54">
        <v>-27869</v>
      </c>
      <c r="AH31" s="54">
        <v>-21045</v>
      </c>
      <c r="AI31" s="54">
        <v>-53061</v>
      </c>
      <c r="AJ31" s="53"/>
    </row>
    <row r="32" spans="2:36" ht="15" customHeight="1">
      <c r="B32" s="167" t="s">
        <v>120</v>
      </c>
      <c r="C32" s="158">
        <v>117213</v>
      </c>
      <c r="D32" s="168">
        <v>125164</v>
      </c>
      <c r="E32" s="168">
        <v>94303</v>
      </c>
      <c r="F32" s="54">
        <v>61148</v>
      </c>
      <c r="G32" s="54">
        <v>46929</v>
      </c>
      <c r="H32" s="54">
        <v>90807</v>
      </c>
      <c r="I32" s="54">
        <v>53005</v>
      </c>
      <c r="J32" s="54">
        <v>75382</v>
      </c>
      <c r="K32" s="54">
        <v>43452</v>
      </c>
      <c r="L32" s="54">
        <v>49783</v>
      </c>
      <c r="M32" s="54">
        <v>59469</v>
      </c>
      <c r="N32" s="54">
        <v>-33835</v>
      </c>
      <c r="O32" s="54">
        <v>129574</v>
      </c>
      <c r="P32" s="54">
        <v>53091</v>
      </c>
      <c r="Q32" s="54">
        <v>117689</v>
      </c>
      <c r="R32" s="54">
        <v>43388</v>
      </c>
      <c r="S32" s="54">
        <v>36547</v>
      </c>
      <c r="T32" s="54">
        <v>35863.274239999984</v>
      </c>
      <c r="U32" s="54">
        <v>67743.494910000009</v>
      </c>
      <c r="V32" s="54">
        <v>29549.23085</v>
      </c>
      <c r="W32" s="54">
        <v>22716</v>
      </c>
      <c r="X32" s="54">
        <v>56515.211089999997</v>
      </c>
      <c r="Y32" s="54">
        <v>109502</v>
      </c>
      <c r="Z32" s="54">
        <v>96702</v>
      </c>
      <c r="AA32" s="54">
        <v>41178</v>
      </c>
      <c r="AB32" s="54">
        <v>39570</v>
      </c>
      <c r="AC32" s="54">
        <v>45870</v>
      </c>
      <c r="AD32" s="54">
        <v>-13461</v>
      </c>
      <c r="AE32" s="54">
        <v>141127</v>
      </c>
      <c r="AF32" s="54">
        <v>37322</v>
      </c>
      <c r="AG32" s="54">
        <v>34757</v>
      </c>
      <c r="AH32" s="54">
        <v>108623</v>
      </c>
      <c r="AI32" s="54">
        <v>87824</v>
      </c>
      <c r="AJ32" s="53"/>
    </row>
    <row r="33" spans="2:36" ht="15" customHeight="1">
      <c r="B33" s="167" t="s">
        <v>121</v>
      </c>
      <c r="C33" s="158">
        <v>-88882</v>
      </c>
      <c r="D33" s="168">
        <v>-138804</v>
      </c>
      <c r="E33" s="168">
        <v>-145119</v>
      </c>
      <c r="F33" s="54">
        <v>-127458</v>
      </c>
      <c r="G33" s="54">
        <v>-102840</v>
      </c>
      <c r="H33" s="54">
        <v>-315464</v>
      </c>
      <c r="I33" s="54">
        <v>-168490</v>
      </c>
      <c r="J33" s="54">
        <v>-146271</v>
      </c>
      <c r="K33" s="54">
        <v>-148762</v>
      </c>
      <c r="L33" s="54">
        <v>-169922</v>
      </c>
      <c r="M33" s="54">
        <v>-156461</v>
      </c>
      <c r="N33" s="54">
        <v>-231090</v>
      </c>
      <c r="O33" s="54">
        <v>-198405</v>
      </c>
      <c r="P33" s="54">
        <v>-64167</v>
      </c>
      <c r="Q33" s="54">
        <v>-253198</v>
      </c>
      <c r="R33" s="54">
        <v>-266596</v>
      </c>
      <c r="S33" s="54">
        <v>-157859</v>
      </c>
      <c r="T33" s="54">
        <v>-223106</v>
      </c>
      <c r="U33" s="54">
        <v>-120208.99779400002</v>
      </c>
      <c r="V33" s="54">
        <v>-144314.87879799996</v>
      </c>
      <c r="W33" s="54">
        <v>-134924.12340800001</v>
      </c>
      <c r="X33" s="54">
        <v>-165936.28923999995</v>
      </c>
      <c r="Y33" s="54">
        <v>-159244.37067799998</v>
      </c>
      <c r="Z33" s="54">
        <v>-159269.62932200002</v>
      </c>
      <c r="AA33" s="54">
        <v>-101327</v>
      </c>
      <c r="AB33" s="54">
        <v>-56189</v>
      </c>
      <c r="AC33" s="54">
        <v>-87279</v>
      </c>
      <c r="AD33" s="54">
        <v>-88007</v>
      </c>
      <c r="AE33" s="54">
        <v>-74333</v>
      </c>
      <c r="AF33" s="54">
        <v>-85996</v>
      </c>
      <c r="AG33" s="54">
        <v>-88819</v>
      </c>
      <c r="AH33" s="54">
        <v>-49361</v>
      </c>
      <c r="AI33" s="54">
        <v>-36612</v>
      </c>
      <c r="AJ33" s="53"/>
    </row>
    <row r="34" spans="2:36" ht="15" customHeight="1">
      <c r="B34" s="53" t="s">
        <v>115</v>
      </c>
      <c r="C34" s="54">
        <v>0</v>
      </c>
      <c r="D34" s="54">
        <v>0</v>
      </c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0</v>
      </c>
      <c r="O34" s="54">
        <v>0</v>
      </c>
      <c r="P34" s="54">
        <v>0</v>
      </c>
      <c r="Q34" s="54">
        <v>0</v>
      </c>
      <c r="R34" s="54">
        <v>0</v>
      </c>
      <c r="S34" s="54">
        <v>0</v>
      </c>
      <c r="T34" s="54">
        <v>32030</v>
      </c>
      <c r="U34" s="54">
        <v>44917.894039999985</v>
      </c>
      <c r="V34" s="54">
        <v>45863.105960000015</v>
      </c>
      <c r="W34" s="54">
        <v>46584</v>
      </c>
      <c r="X34" s="54">
        <v>35632</v>
      </c>
      <c r="Y34" s="54">
        <v>33071</v>
      </c>
      <c r="Z34" s="54">
        <v>30432</v>
      </c>
      <c r="AA34" s="54">
        <v>29885</v>
      </c>
      <c r="AB34" s="54">
        <v>24244</v>
      </c>
      <c r="AC34" s="54">
        <v>18238</v>
      </c>
      <c r="AD34" s="54">
        <v>23149</v>
      </c>
      <c r="AE34" s="54">
        <v>26915</v>
      </c>
      <c r="AF34" s="54">
        <v>24326</v>
      </c>
      <c r="AG34" s="54">
        <v>27696</v>
      </c>
      <c r="AH34" s="54">
        <v>37151</v>
      </c>
      <c r="AI34" s="54">
        <v>34186</v>
      </c>
      <c r="AJ34" s="53"/>
    </row>
    <row r="35" spans="2:36" ht="15" customHeight="1">
      <c r="B35" s="53" t="s">
        <v>116</v>
      </c>
      <c r="C35" s="54">
        <v>0</v>
      </c>
      <c r="D35" s="54">
        <v>0</v>
      </c>
      <c r="E35" s="54">
        <v>0</v>
      </c>
      <c r="F35" s="54">
        <v>0</v>
      </c>
      <c r="G35" s="54">
        <v>0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0</v>
      </c>
      <c r="N35" s="54">
        <v>0</v>
      </c>
      <c r="O35" s="54">
        <v>0</v>
      </c>
      <c r="P35" s="54">
        <v>0</v>
      </c>
      <c r="Q35" s="54">
        <v>0</v>
      </c>
      <c r="R35" s="54">
        <v>0</v>
      </c>
      <c r="S35" s="54">
        <v>0</v>
      </c>
      <c r="T35" s="54">
        <v>-5752</v>
      </c>
      <c r="U35" s="54">
        <v>-11222.405629999997</v>
      </c>
      <c r="V35" s="54">
        <v>-11205.594370000003</v>
      </c>
      <c r="W35" s="54">
        <v>-17221</v>
      </c>
      <c r="X35" s="54">
        <v>-9487</v>
      </c>
      <c r="Y35" s="54">
        <v>-9287</v>
      </c>
      <c r="Z35" s="54">
        <v>-10801</v>
      </c>
      <c r="AA35" s="54">
        <v>-14303</v>
      </c>
      <c r="AB35" s="54">
        <v>-7479</v>
      </c>
      <c r="AC35" s="54">
        <v>-5895</v>
      </c>
      <c r="AD35" s="54">
        <v>-6502</v>
      </c>
      <c r="AE35" s="54">
        <v>-11819</v>
      </c>
      <c r="AF35" s="54">
        <v>-3603</v>
      </c>
      <c r="AG35" s="54">
        <v>-13461</v>
      </c>
      <c r="AH35" s="54">
        <v>-16482</v>
      </c>
      <c r="AI35" s="54">
        <v>-27473</v>
      </c>
      <c r="AJ35" s="53"/>
    </row>
    <row r="36" spans="2:36" ht="15" customHeight="1">
      <c r="B36" s="1" t="s">
        <v>258</v>
      </c>
      <c r="C36" s="54">
        <v>0</v>
      </c>
      <c r="D36" s="54">
        <v>0</v>
      </c>
      <c r="E36" s="54">
        <v>0</v>
      </c>
      <c r="F36" s="54">
        <v>0</v>
      </c>
      <c r="G36" s="54">
        <v>0</v>
      </c>
      <c r="H36" s="54">
        <v>0</v>
      </c>
      <c r="I36" s="54">
        <v>264</v>
      </c>
      <c r="J36" s="54">
        <v>-406</v>
      </c>
      <c r="K36" s="54">
        <v>-2851</v>
      </c>
      <c r="L36" s="54">
        <v>1070</v>
      </c>
      <c r="M36" s="54">
        <v>32087</v>
      </c>
      <c r="N36" s="54">
        <v>0</v>
      </c>
      <c r="O36" s="54">
        <v>0</v>
      </c>
      <c r="P36" s="54">
        <v>0</v>
      </c>
      <c r="Q36" s="54">
        <v>0</v>
      </c>
      <c r="R36" s="54">
        <v>0</v>
      </c>
      <c r="S36" s="54">
        <v>0</v>
      </c>
      <c r="T36" s="54">
        <v>0</v>
      </c>
      <c r="U36" s="54">
        <v>0</v>
      </c>
      <c r="V36" s="54">
        <v>0</v>
      </c>
      <c r="W36" s="54">
        <v>0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0</v>
      </c>
      <c r="AD36" s="54">
        <v>0</v>
      </c>
      <c r="AE36" s="54">
        <v>0</v>
      </c>
      <c r="AF36" s="54">
        <v>0</v>
      </c>
      <c r="AG36" s="54">
        <v>0</v>
      </c>
      <c r="AH36" s="54">
        <v>0</v>
      </c>
      <c r="AI36" s="54">
        <v>0</v>
      </c>
      <c r="AJ36" s="53"/>
    </row>
    <row r="37" spans="2:36" ht="15" customHeight="1">
      <c r="B37" s="167"/>
      <c r="C37" s="53"/>
      <c r="D37" s="167"/>
      <c r="E37" s="167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</row>
    <row r="38" spans="2:36" s="3" customFormat="1" ht="15" customHeight="1">
      <c r="B38" s="169" t="s">
        <v>122</v>
      </c>
      <c r="C38" s="161">
        <v>134576</v>
      </c>
      <c r="D38" s="170">
        <v>146105</v>
      </c>
      <c r="E38" s="170">
        <v>109254</v>
      </c>
      <c r="F38" s="76">
        <v>102636</v>
      </c>
      <c r="G38" s="76">
        <v>120281</v>
      </c>
      <c r="H38" s="76">
        <v>-27895</v>
      </c>
      <c r="I38" s="76">
        <v>21099</v>
      </c>
      <c r="J38" s="76">
        <v>89672</v>
      </c>
      <c r="K38" s="76">
        <v>18115</v>
      </c>
      <c r="L38" s="76">
        <v>22107</v>
      </c>
      <c r="M38" s="76">
        <v>-43541</v>
      </c>
      <c r="N38" s="76">
        <v>-205772</v>
      </c>
      <c r="O38" s="76">
        <v>-156704</v>
      </c>
      <c r="P38" s="76">
        <v>138519</v>
      </c>
      <c r="Q38" s="76">
        <v>-179568</v>
      </c>
      <c r="R38" s="76">
        <v>25620.000000000058</v>
      </c>
      <c r="S38" s="76">
        <v>-108987.00000000006</v>
      </c>
      <c r="T38" s="76">
        <v>-27815.725760000059</v>
      </c>
      <c r="U38" s="76">
        <v>-110261.28180577303</v>
      </c>
      <c r="V38" s="76">
        <v>-101334.86902622692</v>
      </c>
      <c r="W38" s="76">
        <v>-119070.12340799998</v>
      </c>
      <c r="X38" s="76">
        <v>-147342.78480999987</v>
      </c>
      <c r="Y38" s="76">
        <v>-9726.0097179997247</v>
      </c>
      <c r="Z38" s="76">
        <v>29193.009717999725</v>
      </c>
      <c r="AA38" s="76">
        <v>66788</v>
      </c>
      <c r="AB38" s="76">
        <v>-26688</v>
      </c>
      <c r="AC38" s="76">
        <v>-298179.73834000016</v>
      </c>
      <c r="AD38" s="76">
        <v>-413381.26165999984</v>
      </c>
      <c r="AE38" s="76">
        <v>-21559</v>
      </c>
      <c r="AF38" s="76">
        <v>-283398</v>
      </c>
      <c r="AG38" s="76">
        <v>-279458</v>
      </c>
      <c r="AH38" s="76">
        <v>-104240</v>
      </c>
      <c r="AI38" s="76">
        <v>159197</v>
      </c>
      <c r="AJ38" s="81"/>
    </row>
    <row r="39" spans="2:36" ht="15" customHeight="1">
      <c r="B39" s="167"/>
      <c r="C39" s="53"/>
      <c r="D39" s="167"/>
      <c r="E39" s="167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</row>
    <row r="40" spans="2:36" s="3" customFormat="1" ht="15" customHeight="1">
      <c r="B40" s="169" t="s">
        <v>123</v>
      </c>
      <c r="C40" s="161">
        <v>-7365</v>
      </c>
      <c r="D40" s="170">
        <v>-10165</v>
      </c>
      <c r="E40" s="170">
        <v>-6461</v>
      </c>
      <c r="F40" s="76">
        <v>-1864</v>
      </c>
      <c r="G40" s="76">
        <v>-2920</v>
      </c>
      <c r="H40" s="76">
        <v>156273</v>
      </c>
      <c r="I40" s="76">
        <v>1234</v>
      </c>
      <c r="J40" s="76">
        <v>-8961</v>
      </c>
      <c r="K40" s="76">
        <v>3757</v>
      </c>
      <c r="L40" s="76">
        <v>-21555</v>
      </c>
      <c r="M40" s="76">
        <v>-14189</v>
      </c>
      <c r="N40" s="76">
        <v>-17467</v>
      </c>
      <c r="O40" s="76">
        <v>-13287</v>
      </c>
      <c r="P40" s="76">
        <v>-33876</v>
      </c>
      <c r="Q40" s="76">
        <v>-14180</v>
      </c>
      <c r="R40" s="76">
        <v>-14299</v>
      </c>
      <c r="S40" s="76">
        <v>-12067</v>
      </c>
      <c r="T40" s="76">
        <v>360942</v>
      </c>
      <c r="U40" s="76">
        <v>-14290.395960000002</v>
      </c>
      <c r="V40" s="76">
        <v>-13950.604039999998</v>
      </c>
      <c r="W40" s="76">
        <v>-14354</v>
      </c>
      <c r="X40" s="76">
        <v>-4305</v>
      </c>
      <c r="Y40" s="76">
        <v>-20379</v>
      </c>
      <c r="Z40" s="76">
        <v>-22221</v>
      </c>
      <c r="AA40" s="76">
        <v>-8661</v>
      </c>
      <c r="AB40" s="76">
        <v>-36294</v>
      </c>
      <c r="AC40" s="76">
        <v>-35042</v>
      </c>
      <c r="AD40" s="76">
        <v>-24992</v>
      </c>
      <c r="AE40" s="76">
        <v>-10494</v>
      </c>
      <c r="AF40" s="76">
        <v>-13749</v>
      </c>
      <c r="AG40" s="76">
        <v>-3070</v>
      </c>
      <c r="AH40" s="76">
        <v>-34758</v>
      </c>
      <c r="AI40" s="76">
        <v>-36208</v>
      </c>
      <c r="AJ40" s="81"/>
    </row>
    <row r="41" spans="2:36" ht="15" customHeight="1"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</row>
    <row r="42" spans="2:36" s="3" customFormat="1" ht="15" customHeight="1">
      <c r="B42" s="3" t="s">
        <v>129</v>
      </c>
      <c r="C42" s="161">
        <v>127211</v>
      </c>
      <c r="D42" s="76">
        <v>135940</v>
      </c>
      <c r="E42" s="76">
        <v>102793</v>
      </c>
      <c r="F42" s="76">
        <v>100772</v>
      </c>
      <c r="G42" s="76">
        <v>117361</v>
      </c>
      <c r="H42" s="76">
        <v>128378</v>
      </c>
      <c r="I42" s="76">
        <v>22333</v>
      </c>
      <c r="J42" s="76">
        <v>80711</v>
      </c>
      <c r="K42" s="76">
        <v>21872</v>
      </c>
      <c r="L42" s="76">
        <v>552</v>
      </c>
      <c r="M42" s="76">
        <v>-57730</v>
      </c>
      <c r="N42" s="76">
        <v>-223239</v>
      </c>
      <c r="O42" s="76">
        <v>-169991</v>
      </c>
      <c r="P42" s="76">
        <v>104643</v>
      </c>
      <c r="Q42" s="76">
        <v>-193748</v>
      </c>
      <c r="R42" s="76">
        <v>11321.000000000058</v>
      </c>
      <c r="S42" s="76">
        <v>-121054.00000000006</v>
      </c>
      <c r="T42" s="76">
        <v>333126.27423999994</v>
      </c>
      <c r="U42" s="76">
        <v>-124551.67776577303</v>
      </c>
      <c r="V42" s="76">
        <v>-115285.47306622693</v>
      </c>
      <c r="W42" s="76">
        <v>-133424.12340799998</v>
      </c>
      <c r="X42" s="76">
        <v>-151646.78480999987</v>
      </c>
      <c r="Y42" s="76">
        <v>-30105.009717999725</v>
      </c>
      <c r="Z42" s="76">
        <v>6972.0097179997247</v>
      </c>
      <c r="AA42" s="76">
        <v>58127</v>
      </c>
      <c r="AB42" s="76">
        <v>-62982</v>
      </c>
      <c r="AC42" s="76">
        <v>-333221.73834000016</v>
      </c>
      <c r="AD42" s="76">
        <v>-438373.26165999984</v>
      </c>
      <c r="AE42" s="76">
        <v>-32053</v>
      </c>
      <c r="AF42" s="76">
        <v>-297147</v>
      </c>
      <c r="AG42" s="76">
        <v>-282528</v>
      </c>
      <c r="AH42" s="76">
        <v>-138998</v>
      </c>
      <c r="AI42" s="76">
        <v>122989</v>
      </c>
      <c r="AJ42" s="81"/>
    </row>
    <row r="43" spans="2:36" s="3" customFormat="1" ht="15" customHeight="1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</row>
    <row r="44" spans="2:36" s="3" customFormat="1" ht="15" customHeight="1">
      <c r="B44" s="3" t="s">
        <v>130</v>
      </c>
      <c r="C44" s="161">
        <v>-31104</v>
      </c>
      <c r="D44" s="76">
        <v>-62315</v>
      </c>
      <c r="E44" s="76">
        <v>-53667</v>
      </c>
      <c r="F44" s="76">
        <v>-58559</v>
      </c>
      <c r="G44" s="76">
        <v>-60810</v>
      </c>
      <c r="H44" s="76">
        <v>-73504</v>
      </c>
      <c r="I44" s="76">
        <v>88936</v>
      </c>
      <c r="J44" s="76">
        <v>-37917</v>
      </c>
      <c r="K44" s="76">
        <v>-18203</v>
      </c>
      <c r="L44" s="76">
        <v>-355</v>
      </c>
      <c r="M44" s="76">
        <v>44763</v>
      </c>
      <c r="N44" s="76">
        <v>94872</v>
      </c>
      <c r="O44" s="76">
        <v>73888</v>
      </c>
      <c r="P44" s="76">
        <v>-70967</v>
      </c>
      <c r="Q44" s="76">
        <v>238042</v>
      </c>
      <c r="R44" s="76">
        <v>-7722</v>
      </c>
      <c r="S44" s="76">
        <v>47535</v>
      </c>
      <c r="T44" s="76">
        <v>-106663</v>
      </c>
      <c r="U44" s="76">
        <v>54900.936912762874</v>
      </c>
      <c r="V44" s="76">
        <v>44930.063087237126</v>
      </c>
      <c r="W44" s="76">
        <v>54791</v>
      </c>
      <c r="X44" s="76">
        <v>-31297.739999999998</v>
      </c>
      <c r="Y44" s="76">
        <v>9571</v>
      </c>
      <c r="Z44" s="76">
        <v>5774</v>
      </c>
      <c r="AA44" s="76">
        <v>-19121</v>
      </c>
      <c r="AB44" s="76">
        <v>24577</v>
      </c>
      <c r="AC44" s="76">
        <v>135246</v>
      </c>
      <c r="AD44" s="76">
        <v>175893</v>
      </c>
      <c r="AE44" s="76">
        <v>34943</v>
      </c>
      <c r="AF44" s="76">
        <v>310728</v>
      </c>
      <c r="AG44" s="76">
        <v>285137</v>
      </c>
      <c r="AH44" s="76">
        <v>113653</v>
      </c>
      <c r="AI44" s="76">
        <v>-46788</v>
      </c>
      <c r="AJ44" s="81"/>
    </row>
    <row r="45" spans="2:36" s="3" customFormat="1" ht="15" customHeight="1">
      <c r="B45" s="3" t="s">
        <v>124</v>
      </c>
      <c r="C45" s="161">
        <v>-5153</v>
      </c>
      <c r="D45" s="76">
        <v>3133</v>
      </c>
      <c r="E45" s="76">
        <v>-4754</v>
      </c>
      <c r="F45" s="76">
        <v>-4192</v>
      </c>
      <c r="G45" s="76">
        <v>-5508</v>
      </c>
      <c r="H45" s="76">
        <v>-25029</v>
      </c>
      <c r="I45" s="76">
        <v>28867</v>
      </c>
      <c r="J45" s="76">
        <v>-18451</v>
      </c>
      <c r="K45" s="76">
        <v>13234</v>
      </c>
      <c r="L45" s="76">
        <v>13521</v>
      </c>
      <c r="M45" s="76">
        <v>-1671</v>
      </c>
      <c r="N45" s="76">
        <v>11452</v>
      </c>
      <c r="O45" s="76">
        <v>-174</v>
      </c>
      <c r="P45" s="76">
        <v>-12612</v>
      </c>
      <c r="Q45" s="76">
        <v>12747</v>
      </c>
      <c r="R45" s="76">
        <v>15472</v>
      </c>
      <c r="S45" s="76">
        <v>-5946</v>
      </c>
      <c r="T45" s="76">
        <v>-5948</v>
      </c>
      <c r="U45" s="76">
        <v>12907.232675443285</v>
      </c>
      <c r="V45" s="76">
        <v>-15768.232675443285</v>
      </c>
      <c r="W45" s="76">
        <v>3136</v>
      </c>
      <c r="X45" s="76">
        <v>24614.25</v>
      </c>
      <c r="Y45" s="76">
        <v>8380</v>
      </c>
      <c r="Z45" s="76">
        <v>-28411</v>
      </c>
      <c r="AA45" s="76">
        <v>-38086</v>
      </c>
      <c r="AB45" s="76">
        <v>-10421</v>
      </c>
      <c r="AC45" s="76">
        <v>-31690</v>
      </c>
      <c r="AD45" s="76">
        <v>12555</v>
      </c>
      <c r="AE45" s="76">
        <v>-28888</v>
      </c>
      <c r="AF45" s="76">
        <v>14397</v>
      </c>
      <c r="AG45" s="76">
        <v>-16866</v>
      </c>
      <c r="AH45" s="76">
        <v>-6555</v>
      </c>
      <c r="AI45" s="76">
        <v>-30890</v>
      </c>
      <c r="AJ45" s="81"/>
    </row>
    <row r="46" spans="2:36" s="3" customFormat="1" ht="15" customHeight="1">
      <c r="B46" s="3" t="s">
        <v>125</v>
      </c>
      <c r="C46" s="161">
        <v>-2875</v>
      </c>
      <c r="D46" s="76">
        <v>1109</v>
      </c>
      <c r="E46" s="76">
        <v>-3377</v>
      </c>
      <c r="F46" s="76">
        <v>-2221</v>
      </c>
      <c r="G46" s="76">
        <v>-3572</v>
      </c>
      <c r="H46" s="76">
        <v>1266</v>
      </c>
      <c r="I46" s="76">
        <v>1053</v>
      </c>
      <c r="J46" s="76">
        <v>-871</v>
      </c>
      <c r="K46" s="76">
        <v>-2005</v>
      </c>
      <c r="L46" s="76">
        <v>-2052</v>
      </c>
      <c r="M46" s="76">
        <v>-1668</v>
      </c>
      <c r="N46" s="76">
        <v>-1969</v>
      </c>
      <c r="O46" s="76">
        <v>-1501</v>
      </c>
      <c r="P46" s="76">
        <v>-10323</v>
      </c>
      <c r="Q46" s="76">
        <v>7447</v>
      </c>
      <c r="R46" s="76">
        <v>3740</v>
      </c>
      <c r="S46" s="76">
        <v>-3261</v>
      </c>
      <c r="T46" s="76">
        <v>-26613</v>
      </c>
      <c r="U46" s="76">
        <v>-1664.9815980404164</v>
      </c>
      <c r="V46" s="76">
        <v>-10333.018401959584</v>
      </c>
      <c r="W46" s="76">
        <v>-6679</v>
      </c>
      <c r="X46" s="76">
        <v>12954.010000000002</v>
      </c>
      <c r="Y46" s="76">
        <v>1461</v>
      </c>
      <c r="Z46" s="76">
        <v>-18171</v>
      </c>
      <c r="AA46" s="76">
        <v>-19723</v>
      </c>
      <c r="AB46" s="76">
        <v>5060</v>
      </c>
      <c r="AC46" s="76">
        <v>-30339</v>
      </c>
      <c r="AD46" s="76">
        <v>639</v>
      </c>
      <c r="AE46" s="76">
        <v>-18545</v>
      </c>
      <c r="AF46" s="76">
        <v>9408</v>
      </c>
      <c r="AG46" s="76">
        <v>-11357</v>
      </c>
      <c r="AH46" s="76">
        <v>976</v>
      </c>
      <c r="AI46" s="76">
        <v>-14573</v>
      </c>
      <c r="AJ46" s="81"/>
    </row>
    <row r="47" spans="2:36" s="3" customFormat="1" ht="15" customHeight="1">
      <c r="B47" s="3" t="s">
        <v>126</v>
      </c>
      <c r="C47" s="161">
        <v>-23076</v>
      </c>
      <c r="D47" s="76">
        <v>-66557</v>
      </c>
      <c r="E47" s="76">
        <v>-45536</v>
      </c>
      <c r="F47" s="76">
        <v>-52146</v>
      </c>
      <c r="G47" s="76">
        <v>-51730</v>
      </c>
      <c r="H47" s="76">
        <v>-49741</v>
      </c>
      <c r="I47" s="76">
        <v>59016</v>
      </c>
      <c r="J47" s="76">
        <v>-18595</v>
      </c>
      <c r="K47" s="76">
        <v>-29432</v>
      </c>
      <c r="L47" s="76">
        <v>-11824</v>
      </c>
      <c r="M47" s="76">
        <v>48102</v>
      </c>
      <c r="N47" s="76">
        <v>85389</v>
      </c>
      <c r="O47" s="76">
        <v>75563</v>
      </c>
      <c r="P47" s="76">
        <v>-48032</v>
      </c>
      <c r="Q47" s="76">
        <v>217848</v>
      </c>
      <c r="R47" s="76">
        <v>-26934</v>
      </c>
      <c r="S47" s="76">
        <v>56742</v>
      </c>
      <c r="T47" s="76">
        <v>-74102</v>
      </c>
      <c r="U47" s="76">
        <v>43658.685835360011</v>
      </c>
      <c r="V47" s="76">
        <v>71031.314164639989</v>
      </c>
      <c r="W47" s="76">
        <v>58334</v>
      </c>
      <c r="X47" s="76">
        <v>-68866</v>
      </c>
      <c r="Y47" s="76">
        <v>-270</v>
      </c>
      <c r="Z47" s="76">
        <v>52356</v>
      </c>
      <c r="AA47" s="76">
        <v>38688</v>
      </c>
      <c r="AB47" s="76">
        <v>29938</v>
      </c>
      <c r="AC47" s="76">
        <v>197275</v>
      </c>
      <c r="AD47" s="76">
        <v>162699</v>
      </c>
      <c r="AE47" s="76">
        <v>82376</v>
      </c>
      <c r="AF47" s="76">
        <v>286923</v>
      </c>
      <c r="AG47" s="76">
        <v>313360</v>
      </c>
      <c r="AH47" s="76">
        <v>119232</v>
      </c>
      <c r="AI47" s="76">
        <v>-1325</v>
      </c>
      <c r="AJ47" s="81"/>
    </row>
    <row r="48" spans="2:36" s="3" customFormat="1" ht="15" customHeight="1"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81"/>
    </row>
    <row r="49" spans="2:36" s="3" customFormat="1" ht="15" customHeight="1">
      <c r="B49" s="3" t="s">
        <v>127</v>
      </c>
      <c r="C49" s="76">
        <v>0</v>
      </c>
      <c r="D49" s="76">
        <v>0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  <c r="N49" s="76">
        <v>1</v>
      </c>
      <c r="O49" s="76">
        <v>1</v>
      </c>
      <c r="P49" s="76">
        <v>1</v>
      </c>
      <c r="Q49" s="76">
        <v>0</v>
      </c>
      <c r="R49" s="76">
        <v>0</v>
      </c>
      <c r="S49" s="76">
        <v>1</v>
      </c>
      <c r="T49" s="76">
        <v>2</v>
      </c>
      <c r="U49" s="76">
        <v>-5</v>
      </c>
      <c r="V49" s="76">
        <v>1</v>
      </c>
      <c r="W49" s="76">
        <v>1</v>
      </c>
      <c r="X49" s="76">
        <v>-2</v>
      </c>
      <c r="Y49" s="76">
        <v>0</v>
      </c>
      <c r="Z49" s="76">
        <v>0</v>
      </c>
      <c r="AA49" s="76">
        <v>1</v>
      </c>
      <c r="AB49" s="76">
        <v>0</v>
      </c>
      <c r="AC49" s="76">
        <v>2</v>
      </c>
      <c r="AD49" s="76">
        <v>5</v>
      </c>
      <c r="AE49" s="76">
        <v>3</v>
      </c>
      <c r="AF49" s="76">
        <v>-2</v>
      </c>
      <c r="AG49" s="76">
        <v>231</v>
      </c>
      <c r="AH49" s="76">
        <v>-195</v>
      </c>
      <c r="AI49" s="76">
        <v>-37</v>
      </c>
      <c r="AJ49" s="81"/>
    </row>
    <row r="50" spans="2:36" s="3" customFormat="1" ht="15" customHeight="1"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81"/>
    </row>
    <row r="51" spans="2:36" s="3" customFormat="1" ht="15" customHeight="1">
      <c r="B51" s="3" t="s">
        <v>128</v>
      </c>
      <c r="C51" s="161">
        <v>96107</v>
      </c>
      <c r="D51" s="76">
        <v>73625</v>
      </c>
      <c r="E51" s="76">
        <v>49126</v>
      </c>
      <c r="F51" s="76">
        <v>42213</v>
      </c>
      <c r="G51" s="76">
        <v>56551</v>
      </c>
      <c r="H51" s="76">
        <v>54874</v>
      </c>
      <c r="I51" s="76">
        <v>111269</v>
      </c>
      <c r="J51" s="76">
        <v>42794</v>
      </c>
      <c r="K51" s="76">
        <v>3669</v>
      </c>
      <c r="L51" s="76">
        <v>197</v>
      </c>
      <c r="M51" s="76">
        <v>-12967</v>
      </c>
      <c r="N51" s="76">
        <v>-128366</v>
      </c>
      <c r="O51" s="76">
        <v>-96102</v>
      </c>
      <c r="P51" s="76">
        <v>33677</v>
      </c>
      <c r="Q51" s="76">
        <v>44294</v>
      </c>
      <c r="R51" s="76">
        <v>3599.0000000000582</v>
      </c>
      <c r="S51" s="76">
        <v>-73518.000000000058</v>
      </c>
      <c r="T51" s="76">
        <v>226465.27423999994</v>
      </c>
      <c r="U51" s="76">
        <v>-69655.740853010153</v>
      </c>
      <c r="V51" s="76">
        <v>-70354.409978989803</v>
      </c>
      <c r="W51" s="76">
        <v>-78632.123407999985</v>
      </c>
      <c r="X51" s="76">
        <v>-182945.52480999986</v>
      </c>
      <c r="Y51" s="76">
        <v>-20534.009717999725</v>
      </c>
      <c r="Z51" s="76">
        <v>12746.009717999725</v>
      </c>
      <c r="AA51" s="76">
        <v>39007</v>
      </c>
      <c r="AB51" s="76">
        <v>-38405</v>
      </c>
      <c r="AC51" s="76">
        <v>-197973.73834000016</v>
      </c>
      <c r="AD51" s="76">
        <v>-262475.26165999984</v>
      </c>
      <c r="AE51" s="76">
        <v>2893</v>
      </c>
      <c r="AF51" s="76">
        <v>13579</v>
      </c>
      <c r="AG51" s="76">
        <v>2840</v>
      </c>
      <c r="AH51" s="76">
        <v>-25540</v>
      </c>
      <c r="AI51" s="76">
        <v>76164</v>
      </c>
      <c r="AJ51" s="81"/>
    </row>
    <row r="52" spans="2:36" s="3" customFormat="1" ht="15" customHeight="1"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81"/>
    </row>
    <row r="53" spans="2:36" s="3" customFormat="1" ht="15" customHeight="1"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81"/>
    </row>
    <row r="54" spans="2:36" s="3" customFormat="1" ht="15" customHeight="1">
      <c r="B54" s="3" t="s">
        <v>261</v>
      </c>
      <c r="C54" s="161">
        <v>37595</v>
      </c>
      <c r="D54" s="76">
        <v>28864</v>
      </c>
      <c r="E54" s="76">
        <v>19217</v>
      </c>
      <c r="F54" s="76">
        <v>16513</v>
      </c>
      <c r="G54" s="76">
        <v>22121</v>
      </c>
      <c r="H54" s="4">
        <v>21500</v>
      </c>
      <c r="I54" s="76">
        <v>48300</v>
      </c>
      <c r="J54" s="76">
        <v>0</v>
      </c>
      <c r="K54" s="76">
        <v>0</v>
      </c>
      <c r="L54" s="76">
        <v>0</v>
      </c>
      <c r="M54" s="76">
        <v>0</v>
      </c>
      <c r="N54" s="76">
        <v>0</v>
      </c>
      <c r="O54" s="76">
        <v>0</v>
      </c>
      <c r="P54" s="76">
        <v>3152</v>
      </c>
      <c r="Q54" s="76">
        <v>0</v>
      </c>
      <c r="R54" s="76">
        <v>0</v>
      </c>
      <c r="S54" s="76">
        <v>0</v>
      </c>
      <c r="T54" s="76">
        <v>1811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0</v>
      </c>
      <c r="AI54" s="76">
        <v>0</v>
      </c>
      <c r="AJ54" s="81"/>
    </row>
    <row r="55" spans="2:36" s="3" customFormat="1" ht="15" customHeight="1">
      <c r="C55" s="81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81"/>
    </row>
    <row r="56" spans="2:36" ht="15" customHeight="1">
      <c r="E56" s="2"/>
      <c r="H56" s="2"/>
    </row>
    <row r="57" spans="2:36" ht="15" customHeight="1">
      <c r="C57" s="76"/>
      <c r="D57" s="76"/>
      <c r="E57" s="2"/>
      <c r="F57" s="2"/>
    </row>
    <row r="58" spans="2:36" ht="15" customHeight="1">
      <c r="C58" s="2"/>
      <c r="D58" s="2"/>
    </row>
  </sheetData>
  <customSheetViews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9">
    <mergeCell ref="AB6:AE6"/>
    <mergeCell ref="AF6:AI6"/>
    <mergeCell ref="B6:B7"/>
    <mergeCell ref="H6:K6"/>
    <mergeCell ref="L6:O6"/>
    <mergeCell ref="P6:S6"/>
    <mergeCell ref="T6:W6"/>
    <mergeCell ref="X6:AA6"/>
    <mergeCell ref="D6:G6"/>
  </mergeCells>
  <pageMargins left="0.511811024" right="0.511811024" top="0.78740157499999996" bottom="0.78740157499999996" header="0.31496062000000002" footer="0.31496062000000002"/>
  <pageSetup paperSize="9" orientation="landscape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M90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20" customWidth="1"/>
    <col min="2" max="2" width="41.7109375" style="20" customWidth="1"/>
    <col min="3" max="35" width="11" style="20" customWidth="1"/>
    <col min="36" max="16384" width="10.28515625" style="20"/>
  </cols>
  <sheetData>
    <row r="2" spans="2:39" ht="15" customHeight="1">
      <c r="B2" s="19"/>
      <c r="C2" s="19"/>
      <c r="D2" s="19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</row>
    <row r="3" spans="2:39" ht="15" customHeight="1">
      <c r="B3" s="21"/>
      <c r="C3" s="21"/>
      <c r="D3" s="194"/>
      <c r="E3" s="2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</row>
    <row r="4" spans="2:39" ht="15" customHeight="1">
      <c r="B4" s="21"/>
      <c r="C4" s="21"/>
      <c r="D4" s="21"/>
      <c r="E4" s="91"/>
      <c r="F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</row>
    <row r="5" spans="2:39" ht="15" customHeight="1">
      <c r="B5" s="21"/>
      <c r="C5" s="21"/>
      <c r="D5" s="21"/>
      <c r="E5" s="128"/>
      <c r="F5" s="128"/>
      <c r="G5" s="115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</row>
    <row r="6" spans="2:39" ht="15" customHeight="1">
      <c r="B6" s="203" t="s">
        <v>238</v>
      </c>
      <c r="C6" s="154">
        <v>2019</v>
      </c>
      <c r="D6" s="210">
        <v>2018</v>
      </c>
      <c r="E6" s="211"/>
      <c r="F6" s="211"/>
      <c r="G6" s="212"/>
      <c r="H6" s="199">
        <v>2017</v>
      </c>
      <c r="I6" s="199"/>
      <c r="J6" s="199"/>
      <c r="K6" s="200"/>
      <c r="L6" s="198">
        <v>2016</v>
      </c>
      <c r="M6" s="199"/>
      <c r="N6" s="199"/>
      <c r="O6" s="200"/>
      <c r="P6" s="207">
        <v>2015</v>
      </c>
      <c r="Q6" s="208"/>
      <c r="R6" s="208"/>
      <c r="S6" s="209"/>
      <c r="T6" s="204">
        <v>2014</v>
      </c>
      <c r="U6" s="205"/>
      <c r="V6" s="205"/>
      <c r="W6" s="206"/>
      <c r="X6" s="204">
        <v>2013</v>
      </c>
      <c r="Y6" s="205"/>
      <c r="Z6" s="205"/>
      <c r="AA6" s="206"/>
      <c r="AB6" s="204">
        <v>2012</v>
      </c>
      <c r="AC6" s="205"/>
      <c r="AD6" s="205"/>
      <c r="AE6" s="206"/>
      <c r="AF6" s="204">
        <v>2011</v>
      </c>
      <c r="AG6" s="205"/>
      <c r="AH6" s="205"/>
      <c r="AI6" s="205"/>
    </row>
    <row r="7" spans="2:39" s="22" customFormat="1" ht="15" customHeight="1">
      <c r="B7" s="202"/>
      <c r="C7" s="80" t="s">
        <v>0</v>
      </c>
      <c r="D7" s="80" t="s">
        <v>3</v>
      </c>
      <c r="E7" s="80" t="s">
        <v>2</v>
      </c>
      <c r="F7" s="80" t="s">
        <v>1</v>
      </c>
      <c r="G7" s="80" t="s">
        <v>0</v>
      </c>
      <c r="H7" s="80" t="s">
        <v>3</v>
      </c>
      <c r="I7" s="80" t="s">
        <v>2</v>
      </c>
      <c r="J7" s="80" t="s">
        <v>1</v>
      </c>
      <c r="K7" s="80" t="s">
        <v>0</v>
      </c>
      <c r="L7" s="80" t="s">
        <v>3</v>
      </c>
      <c r="M7" s="80" t="s">
        <v>2</v>
      </c>
      <c r="N7" s="80" t="s">
        <v>1</v>
      </c>
      <c r="O7" s="80" t="s">
        <v>0</v>
      </c>
      <c r="P7" s="80" t="s">
        <v>3</v>
      </c>
      <c r="Q7" s="80" t="s">
        <v>2</v>
      </c>
      <c r="R7" s="11" t="s">
        <v>1</v>
      </c>
      <c r="S7" s="11" t="s">
        <v>0</v>
      </c>
      <c r="T7" s="11" t="s">
        <v>3</v>
      </c>
      <c r="U7" s="11" t="s">
        <v>2</v>
      </c>
      <c r="V7" s="11" t="s">
        <v>1</v>
      </c>
      <c r="W7" s="11" t="s">
        <v>0</v>
      </c>
      <c r="X7" s="11" t="s">
        <v>3</v>
      </c>
      <c r="Y7" s="11" t="s">
        <v>2</v>
      </c>
      <c r="Z7" s="11" t="s">
        <v>1</v>
      </c>
      <c r="AA7" s="11" t="s">
        <v>0</v>
      </c>
      <c r="AB7" s="11" t="s">
        <v>3</v>
      </c>
      <c r="AC7" s="11" t="s">
        <v>2</v>
      </c>
      <c r="AD7" s="11" t="s">
        <v>1</v>
      </c>
      <c r="AE7" s="11" t="s">
        <v>0</v>
      </c>
      <c r="AF7" s="11" t="s">
        <v>3</v>
      </c>
      <c r="AG7" s="11" t="s">
        <v>2</v>
      </c>
      <c r="AH7" s="11" t="s">
        <v>1</v>
      </c>
      <c r="AI7" s="11" t="s">
        <v>0</v>
      </c>
    </row>
    <row r="8" spans="2:39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</row>
    <row r="9" spans="2:39" ht="15" customHeight="1">
      <c r="B9" s="1" t="s">
        <v>136</v>
      </c>
      <c r="C9" s="15">
        <v>170121</v>
      </c>
      <c r="D9" s="15">
        <v>151318</v>
      </c>
      <c r="E9" s="15">
        <v>147614</v>
      </c>
      <c r="F9" s="15">
        <v>149904</v>
      </c>
      <c r="G9" s="15">
        <v>184386</v>
      </c>
      <c r="H9" s="15">
        <v>148805</v>
      </c>
      <c r="I9" s="15">
        <v>175951</v>
      </c>
      <c r="J9" s="15">
        <v>182627</v>
      </c>
      <c r="K9" s="15">
        <v>233183</v>
      </c>
      <c r="L9" s="15">
        <v>118186</v>
      </c>
      <c r="M9" s="15">
        <v>201028</v>
      </c>
      <c r="N9" s="15">
        <v>183556</v>
      </c>
      <c r="O9" s="15">
        <v>132492</v>
      </c>
      <c r="P9" s="15">
        <v>133158</v>
      </c>
      <c r="Q9" s="15">
        <v>116968.00000000006</v>
      </c>
      <c r="R9" s="15">
        <v>129216</v>
      </c>
      <c r="S9" s="15">
        <v>118473</v>
      </c>
      <c r="T9" s="15">
        <v>97690</v>
      </c>
      <c r="U9" s="15">
        <v>87119</v>
      </c>
      <c r="V9" s="15">
        <v>93535</v>
      </c>
      <c r="W9" s="15">
        <v>90296</v>
      </c>
      <c r="X9" s="15">
        <v>82769</v>
      </c>
      <c r="Y9" s="15">
        <v>86019</v>
      </c>
      <c r="Z9" s="15">
        <v>79737</v>
      </c>
      <c r="AA9" s="15">
        <v>68705</v>
      </c>
      <c r="AB9" s="15">
        <v>82877</v>
      </c>
      <c r="AC9" s="15">
        <v>106946</v>
      </c>
      <c r="AD9" s="15">
        <v>86585</v>
      </c>
      <c r="AE9" s="15">
        <v>90836</v>
      </c>
      <c r="AF9" s="15">
        <v>133267</v>
      </c>
      <c r="AG9" s="15">
        <v>115863</v>
      </c>
      <c r="AH9" s="15">
        <v>113844</v>
      </c>
      <c r="AI9" s="15">
        <v>301407</v>
      </c>
    </row>
    <row r="10" spans="2:39" ht="15" customHeight="1">
      <c r="B10" s="1" t="s">
        <v>137</v>
      </c>
      <c r="C10" s="15">
        <v>64103</v>
      </c>
      <c r="D10" s="15">
        <v>65417</v>
      </c>
      <c r="E10" s="15">
        <v>60449</v>
      </c>
      <c r="F10" s="15">
        <v>60221</v>
      </c>
      <c r="G10" s="15">
        <v>53755</v>
      </c>
      <c r="H10" s="15">
        <v>59537</v>
      </c>
      <c r="I10" s="15">
        <v>63328</v>
      </c>
      <c r="J10" s="15">
        <v>62313</v>
      </c>
      <c r="K10" s="15">
        <v>54340</v>
      </c>
      <c r="L10" s="15">
        <v>112600</v>
      </c>
      <c r="M10" s="15">
        <v>62581</v>
      </c>
      <c r="N10" s="15">
        <v>55334</v>
      </c>
      <c r="O10" s="15">
        <v>52046</v>
      </c>
      <c r="P10" s="15">
        <v>48679</v>
      </c>
      <c r="Q10" s="15">
        <v>48553</v>
      </c>
      <c r="R10" s="15">
        <v>47447</v>
      </c>
      <c r="S10" s="15">
        <v>45413</v>
      </c>
      <c r="T10" s="15">
        <v>49112</v>
      </c>
      <c r="U10" s="15">
        <v>47779</v>
      </c>
      <c r="V10" s="15">
        <v>47552</v>
      </c>
      <c r="W10" s="15">
        <v>42895</v>
      </c>
      <c r="X10" s="15">
        <v>58171</v>
      </c>
      <c r="Y10" s="15">
        <v>49771</v>
      </c>
      <c r="Z10" s="15">
        <v>46113</v>
      </c>
      <c r="AA10" s="15">
        <v>40456</v>
      </c>
      <c r="AB10" s="15">
        <v>49864</v>
      </c>
      <c r="AC10" s="15">
        <v>59943</v>
      </c>
      <c r="AD10" s="15">
        <v>60643</v>
      </c>
      <c r="AE10" s="15">
        <v>50267</v>
      </c>
      <c r="AF10" s="15">
        <v>49081</v>
      </c>
      <c r="AG10" s="15">
        <v>36339</v>
      </c>
      <c r="AH10" s="15">
        <v>32270</v>
      </c>
      <c r="AI10" s="15">
        <v>59322</v>
      </c>
      <c r="AJ10" s="112"/>
      <c r="AK10" s="112"/>
      <c r="AL10" s="83"/>
      <c r="AM10" s="83"/>
    </row>
    <row r="11" spans="2:39" ht="15" customHeight="1">
      <c r="B11" s="1" t="s">
        <v>138</v>
      </c>
      <c r="C11" s="15">
        <v>45199</v>
      </c>
      <c r="D11" s="15">
        <v>43536</v>
      </c>
      <c r="E11" s="15">
        <v>44392</v>
      </c>
      <c r="F11" s="15">
        <v>44041</v>
      </c>
      <c r="G11" s="15">
        <v>43375</v>
      </c>
      <c r="H11" s="15">
        <v>41081</v>
      </c>
      <c r="I11" s="15">
        <v>46002</v>
      </c>
      <c r="J11" s="15">
        <v>40841</v>
      </c>
      <c r="K11" s="15">
        <v>44588</v>
      </c>
      <c r="L11" s="15">
        <v>37686</v>
      </c>
      <c r="M11" s="15">
        <v>35986</v>
      </c>
      <c r="N11" s="15">
        <v>34456</v>
      </c>
      <c r="O11" s="15">
        <v>32206</v>
      </c>
      <c r="P11" s="15">
        <v>31277</v>
      </c>
      <c r="Q11" s="15">
        <v>32620</v>
      </c>
      <c r="R11" s="15">
        <v>26658</v>
      </c>
      <c r="S11" s="15">
        <v>22963</v>
      </c>
      <c r="T11" s="15">
        <v>16098</v>
      </c>
      <c r="U11" s="15">
        <v>20490</v>
      </c>
      <c r="V11" s="15">
        <v>22422</v>
      </c>
      <c r="W11" s="15">
        <v>18600</v>
      </c>
      <c r="X11" s="15">
        <v>16165</v>
      </c>
      <c r="Y11" s="15">
        <v>15571</v>
      </c>
      <c r="Z11" s="15">
        <v>14649</v>
      </c>
      <c r="AA11" s="15">
        <v>11660</v>
      </c>
      <c r="AB11" s="15">
        <v>8023</v>
      </c>
      <c r="AC11" s="15">
        <v>16217</v>
      </c>
      <c r="AD11" s="15">
        <v>13989</v>
      </c>
      <c r="AE11" s="15">
        <v>15098</v>
      </c>
      <c r="AF11" s="15">
        <v>17143</v>
      </c>
      <c r="AG11" s="15">
        <v>19406</v>
      </c>
      <c r="AH11" s="15">
        <v>22979</v>
      </c>
      <c r="AI11" s="15">
        <v>25184</v>
      </c>
      <c r="AL11" s="83"/>
      <c r="AM11" s="83"/>
    </row>
    <row r="12" spans="2:39" ht="15" customHeight="1">
      <c r="B12" s="1" t="s">
        <v>140</v>
      </c>
      <c r="C12" s="15">
        <v>32092</v>
      </c>
      <c r="D12" s="15">
        <v>31390</v>
      </c>
      <c r="E12" s="15">
        <v>30834</v>
      </c>
      <c r="F12" s="15">
        <v>33610</v>
      </c>
      <c r="G12" s="15">
        <v>32859</v>
      </c>
      <c r="H12" s="15">
        <v>37950</v>
      </c>
      <c r="I12" s="15">
        <v>37375</v>
      </c>
      <c r="J12" s="15">
        <v>40029</v>
      </c>
      <c r="K12" s="15">
        <v>46353</v>
      </c>
      <c r="L12" s="15">
        <v>44468</v>
      </c>
      <c r="M12" s="15">
        <v>37563</v>
      </c>
      <c r="N12" s="15">
        <v>37783</v>
      </c>
      <c r="O12" s="15">
        <v>33355</v>
      </c>
      <c r="P12" s="15">
        <v>35549</v>
      </c>
      <c r="Q12" s="15">
        <v>50701</v>
      </c>
      <c r="R12" s="15">
        <v>33159</v>
      </c>
      <c r="S12" s="15">
        <v>32998</v>
      </c>
      <c r="T12" s="15">
        <v>17766</v>
      </c>
      <c r="U12" s="15">
        <v>21260</v>
      </c>
      <c r="V12" s="15">
        <v>22054</v>
      </c>
      <c r="W12" s="15">
        <v>18941</v>
      </c>
      <c r="X12" s="15">
        <v>17336</v>
      </c>
      <c r="Y12" s="15">
        <v>11927</v>
      </c>
      <c r="Z12" s="15">
        <v>22261</v>
      </c>
      <c r="AA12" s="15">
        <v>20955</v>
      </c>
      <c r="AB12" s="15">
        <v>22794</v>
      </c>
      <c r="AC12" s="15">
        <v>22501</v>
      </c>
      <c r="AD12" s="15">
        <v>17112</v>
      </c>
      <c r="AE12" s="15">
        <v>15570</v>
      </c>
      <c r="AF12" s="15">
        <v>15708</v>
      </c>
      <c r="AG12" s="15">
        <v>16777</v>
      </c>
      <c r="AH12" s="15">
        <v>16926</v>
      </c>
      <c r="AI12" s="15">
        <v>17129</v>
      </c>
      <c r="AL12" s="83"/>
      <c r="AM12" s="83"/>
    </row>
    <row r="13" spans="2:39" ht="15" customHeight="1">
      <c r="B13" s="1" t="s">
        <v>141</v>
      </c>
      <c r="C13" s="15">
        <v>11581</v>
      </c>
      <c r="D13" s="15">
        <v>11911</v>
      </c>
      <c r="E13" s="15">
        <v>12234</v>
      </c>
      <c r="F13" s="15">
        <v>11987</v>
      </c>
      <c r="G13" s="15">
        <v>11200</v>
      </c>
      <c r="H13" s="15">
        <v>10561</v>
      </c>
      <c r="I13" s="15">
        <v>11144</v>
      </c>
      <c r="J13" s="15">
        <v>11321</v>
      </c>
      <c r="K13" s="15">
        <v>11299</v>
      </c>
      <c r="L13" s="15">
        <v>11532</v>
      </c>
      <c r="M13" s="15">
        <v>12537</v>
      </c>
      <c r="N13" s="15">
        <v>13184</v>
      </c>
      <c r="O13" s="15">
        <v>12323</v>
      </c>
      <c r="P13" s="15">
        <v>11289</v>
      </c>
      <c r="Q13" s="15">
        <v>11246</v>
      </c>
      <c r="R13" s="15">
        <v>10747</v>
      </c>
      <c r="S13" s="15">
        <v>10534</v>
      </c>
      <c r="T13" s="15">
        <v>11579</v>
      </c>
      <c r="U13" s="15">
        <v>11581</v>
      </c>
      <c r="V13" s="15">
        <v>11112</v>
      </c>
      <c r="W13" s="15">
        <v>10654</v>
      </c>
      <c r="X13" s="15">
        <v>14129</v>
      </c>
      <c r="Y13" s="15">
        <v>10869</v>
      </c>
      <c r="Z13" s="15">
        <v>14160</v>
      </c>
      <c r="AA13" s="15">
        <v>9016</v>
      </c>
      <c r="AB13" s="15">
        <v>11882</v>
      </c>
      <c r="AC13" s="15">
        <v>14099</v>
      </c>
      <c r="AD13" s="15">
        <v>10134</v>
      </c>
      <c r="AE13" s="15">
        <v>9586</v>
      </c>
      <c r="AF13" s="15">
        <v>8293</v>
      </c>
      <c r="AG13" s="15">
        <v>12226</v>
      </c>
      <c r="AH13" s="15">
        <v>10729</v>
      </c>
      <c r="AI13" s="15">
        <v>9961</v>
      </c>
      <c r="AJ13" s="113"/>
      <c r="AK13" s="113"/>
      <c r="AL13" s="83"/>
      <c r="AM13" s="83"/>
    </row>
    <row r="14" spans="2:39" ht="15" customHeight="1">
      <c r="B14" s="1" t="s">
        <v>142</v>
      </c>
      <c r="C14" s="15">
        <v>1230</v>
      </c>
      <c r="D14" s="15">
        <v>1249</v>
      </c>
      <c r="E14" s="15">
        <v>2125</v>
      </c>
      <c r="F14" s="15">
        <v>1402</v>
      </c>
      <c r="G14" s="15">
        <v>1219</v>
      </c>
      <c r="H14" s="15">
        <v>2084</v>
      </c>
      <c r="I14" s="15">
        <v>2375</v>
      </c>
      <c r="J14" s="15">
        <v>1943</v>
      </c>
      <c r="K14" s="15">
        <v>2347</v>
      </c>
      <c r="L14" s="15">
        <v>1760</v>
      </c>
      <c r="M14" s="15">
        <v>2180</v>
      </c>
      <c r="N14" s="15">
        <v>1859</v>
      </c>
      <c r="O14" s="15">
        <v>1804</v>
      </c>
      <c r="P14" s="15">
        <v>2038</v>
      </c>
      <c r="Q14" s="15">
        <v>3086</v>
      </c>
      <c r="R14" s="15">
        <v>3251</v>
      </c>
      <c r="S14" s="15">
        <v>360</v>
      </c>
      <c r="T14" s="15">
        <v>6045</v>
      </c>
      <c r="U14" s="15">
        <v>7554</v>
      </c>
      <c r="V14" s="15">
        <v>6838</v>
      </c>
      <c r="W14" s="15">
        <v>6338</v>
      </c>
      <c r="X14" s="15">
        <v>7096</v>
      </c>
      <c r="Y14" s="15">
        <v>9915</v>
      </c>
      <c r="Z14" s="15">
        <v>8367</v>
      </c>
      <c r="AA14" s="15">
        <v>8075</v>
      </c>
      <c r="AB14" s="15">
        <v>9509</v>
      </c>
      <c r="AC14" s="15">
        <v>10233</v>
      </c>
      <c r="AD14" s="15">
        <v>12459</v>
      </c>
      <c r="AE14" s="15">
        <v>12888</v>
      </c>
      <c r="AF14" s="15">
        <v>-13206</v>
      </c>
      <c r="AG14" s="15">
        <v>5795</v>
      </c>
      <c r="AH14" s="15">
        <v>8751</v>
      </c>
      <c r="AI14" s="15">
        <v>5019</v>
      </c>
    </row>
    <row r="15" spans="2:39" ht="15" customHeight="1">
      <c r="B15" s="1" t="s">
        <v>143</v>
      </c>
      <c r="C15" s="15">
        <v>9904</v>
      </c>
      <c r="D15" s="15">
        <v>4907</v>
      </c>
      <c r="E15" s="15">
        <v>7283</v>
      </c>
      <c r="F15" s="15">
        <v>7551</v>
      </c>
      <c r="G15" s="15">
        <v>7097</v>
      </c>
      <c r="H15" s="15">
        <v>5014</v>
      </c>
      <c r="I15" s="15">
        <v>5907</v>
      </c>
      <c r="J15" s="15">
        <v>6367</v>
      </c>
      <c r="K15" s="15">
        <v>6250</v>
      </c>
      <c r="L15" s="15">
        <v>6104</v>
      </c>
      <c r="M15" s="15">
        <v>7592</v>
      </c>
      <c r="N15" s="15">
        <v>3675</v>
      </c>
      <c r="O15" s="15">
        <v>2406</v>
      </c>
      <c r="P15" s="15">
        <v>-3789</v>
      </c>
      <c r="Q15" s="15">
        <v>10614</v>
      </c>
      <c r="R15" s="15">
        <v>10708</v>
      </c>
      <c r="S15" s="15">
        <v>9240</v>
      </c>
      <c r="T15" s="15">
        <v>11416</v>
      </c>
      <c r="U15" s="15">
        <v>7799</v>
      </c>
      <c r="V15" s="15">
        <v>7176</v>
      </c>
      <c r="W15" s="15">
        <v>5288</v>
      </c>
      <c r="X15" s="15">
        <v>5586</v>
      </c>
      <c r="Y15" s="15">
        <v>8556</v>
      </c>
      <c r="Z15" s="15">
        <v>11232</v>
      </c>
      <c r="AA15" s="15">
        <v>9520</v>
      </c>
      <c r="AB15" s="15">
        <v>2670</v>
      </c>
      <c r="AC15" s="15">
        <v>2857</v>
      </c>
      <c r="AD15" s="15">
        <v>2307</v>
      </c>
      <c r="AE15" s="15">
        <v>1787</v>
      </c>
      <c r="AF15" s="15">
        <v>1858</v>
      </c>
      <c r="AG15" s="15">
        <v>2824</v>
      </c>
      <c r="AH15" s="15">
        <v>2206</v>
      </c>
      <c r="AI15" s="15">
        <v>3367</v>
      </c>
    </row>
    <row r="16" spans="2:39" ht="15" customHeight="1">
      <c r="B16" s="1" t="s">
        <v>144</v>
      </c>
      <c r="C16" s="15">
        <v>12246</v>
      </c>
      <c r="D16" s="15">
        <v>10532</v>
      </c>
      <c r="E16" s="15">
        <v>10344</v>
      </c>
      <c r="F16" s="15">
        <v>10167</v>
      </c>
      <c r="G16" s="15">
        <v>10012</v>
      </c>
      <c r="H16" s="15">
        <v>11734</v>
      </c>
      <c r="I16" s="15">
        <v>11441</v>
      </c>
      <c r="J16" s="15">
        <v>10580</v>
      </c>
      <c r="K16" s="15">
        <v>11532</v>
      </c>
      <c r="L16" s="15">
        <v>13053</v>
      </c>
      <c r="M16" s="15">
        <v>13331</v>
      </c>
      <c r="N16" s="15">
        <v>12944</v>
      </c>
      <c r="O16" s="15">
        <v>12000</v>
      </c>
      <c r="P16" s="15">
        <v>11873</v>
      </c>
      <c r="Q16" s="15">
        <v>11996</v>
      </c>
      <c r="R16" s="15">
        <v>12379</v>
      </c>
      <c r="S16" s="15">
        <v>12594</v>
      </c>
      <c r="T16" s="15">
        <v>12833</v>
      </c>
      <c r="U16" s="15">
        <v>12777</v>
      </c>
      <c r="V16" s="15">
        <v>12214</v>
      </c>
      <c r="W16" s="15">
        <v>12223</v>
      </c>
      <c r="X16" s="15">
        <v>12210</v>
      </c>
      <c r="Y16" s="15">
        <v>13030</v>
      </c>
      <c r="Z16" s="15">
        <v>11618</v>
      </c>
      <c r="AA16" s="15">
        <v>11797</v>
      </c>
      <c r="AB16" s="15">
        <v>10126</v>
      </c>
      <c r="AC16" s="15">
        <v>7955</v>
      </c>
      <c r="AD16" s="15">
        <v>4698</v>
      </c>
      <c r="AE16" s="15">
        <v>5535</v>
      </c>
      <c r="AF16" s="15">
        <v>6557</v>
      </c>
      <c r="AG16" s="15">
        <v>2558</v>
      </c>
      <c r="AH16" s="15">
        <v>5322</v>
      </c>
      <c r="AI16" s="15">
        <v>924</v>
      </c>
    </row>
    <row r="17" spans="2:35" ht="15" customHeight="1">
      <c r="B17" s="1" t="s">
        <v>145</v>
      </c>
      <c r="C17" s="15">
        <v>1247</v>
      </c>
      <c r="D17" s="15">
        <v>1422</v>
      </c>
      <c r="E17" s="15">
        <v>1264</v>
      </c>
      <c r="F17" s="15">
        <v>1209</v>
      </c>
      <c r="G17" s="15">
        <v>1099</v>
      </c>
      <c r="H17" s="15">
        <v>1142</v>
      </c>
      <c r="I17" s="15">
        <v>1384</v>
      </c>
      <c r="J17" s="15">
        <v>1554</v>
      </c>
      <c r="K17" s="15">
        <v>1553</v>
      </c>
      <c r="L17" s="15">
        <v>1609</v>
      </c>
      <c r="M17" s="15">
        <v>1376</v>
      </c>
      <c r="N17" s="15">
        <v>1157</v>
      </c>
      <c r="O17" s="15">
        <v>891</v>
      </c>
      <c r="P17" s="15">
        <v>1303</v>
      </c>
      <c r="Q17" s="15">
        <v>1285</v>
      </c>
      <c r="R17" s="15">
        <v>1245</v>
      </c>
      <c r="S17" s="15">
        <v>1244</v>
      </c>
      <c r="T17" s="15">
        <v>1626</v>
      </c>
      <c r="U17" s="15">
        <v>1777</v>
      </c>
      <c r="V17" s="15">
        <v>2167</v>
      </c>
      <c r="W17" s="15">
        <v>1428</v>
      </c>
      <c r="X17" s="15">
        <v>2431</v>
      </c>
      <c r="Y17" s="15">
        <v>2339</v>
      </c>
      <c r="Z17" s="15">
        <v>2809</v>
      </c>
      <c r="AA17" s="15">
        <v>1779</v>
      </c>
      <c r="AB17" s="15">
        <v>1907</v>
      </c>
      <c r="AC17" s="15">
        <v>1633</v>
      </c>
      <c r="AD17" s="15">
        <v>1542</v>
      </c>
      <c r="AE17" s="15">
        <v>1395</v>
      </c>
      <c r="AF17" s="15">
        <v>1409</v>
      </c>
      <c r="AG17" s="15">
        <v>1730</v>
      </c>
      <c r="AH17" s="15">
        <v>1564</v>
      </c>
      <c r="AI17" s="15">
        <v>2114</v>
      </c>
    </row>
    <row r="18" spans="2:35" ht="15" customHeight="1">
      <c r="B18" s="1" t="s">
        <v>146</v>
      </c>
      <c r="C18" s="15">
        <v>6367</v>
      </c>
      <c r="D18" s="15">
        <v>6037</v>
      </c>
      <c r="E18" s="15">
        <v>6121</v>
      </c>
      <c r="F18" s="15">
        <v>7203</v>
      </c>
      <c r="G18" s="15">
        <v>7283</v>
      </c>
      <c r="H18" s="15">
        <v>7482</v>
      </c>
      <c r="I18" s="15">
        <v>7837</v>
      </c>
      <c r="J18" s="15">
        <v>8347</v>
      </c>
      <c r="K18" s="15">
        <v>8713</v>
      </c>
      <c r="L18" s="15">
        <v>9708</v>
      </c>
      <c r="M18" s="15">
        <v>10487</v>
      </c>
      <c r="N18" s="15">
        <v>9992</v>
      </c>
      <c r="O18" s="15">
        <v>9387</v>
      </c>
      <c r="P18" s="15">
        <v>4129</v>
      </c>
      <c r="Q18" s="15">
        <v>7817</v>
      </c>
      <c r="R18" s="15">
        <v>8752</v>
      </c>
      <c r="S18" s="15">
        <v>8867</v>
      </c>
      <c r="T18" s="15">
        <v>4604</v>
      </c>
      <c r="U18" s="15">
        <v>9839</v>
      </c>
      <c r="V18" s="15">
        <v>8264</v>
      </c>
      <c r="W18" s="15">
        <v>6434</v>
      </c>
      <c r="X18" s="15">
        <v>6715</v>
      </c>
      <c r="Y18" s="15">
        <v>5525</v>
      </c>
      <c r="Z18" s="15">
        <v>4999</v>
      </c>
      <c r="AA18" s="15">
        <v>4492</v>
      </c>
      <c r="AB18" s="15">
        <v>3808</v>
      </c>
      <c r="AC18" s="15">
        <v>2825</v>
      </c>
      <c r="AD18" s="15">
        <v>2037</v>
      </c>
      <c r="AE18" s="15">
        <v>1280</v>
      </c>
      <c r="AF18" s="15">
        <v>1182</v>
      </c>
      <c r="AG18" s="15">
        <v>1157</v>
      </c>
      <c r="AH18" s="15">
        <v>1178</v>
      </c>
      <c r="AI18" s="15">
        <v>1225</v>
      </c>
    </row>
    <row r="19" spans="2:35" ht="15" customHeight="1">
      <c r="B19" s="1" t="s">
        <v>147</v>
      </c>
      <c r="C19" s="15">
        <v>944</v>
      </c>
      <c r="D19" s="15">
        <v>1158</v>
      </c>
      <c r="E19" s="15">
        <v>1135</v>
      </c>
      <c r="F19" s="15">
        <v>427</v>
      </c>
      <c r="G19" s="15">
        <v>603</v>
      </c>
      <c r="H19" s="15">
        <v>1021</v>
      </c>
      <c r="I19" s="15">
        <v>1209</v>
      </c>
      <c r="J19" s="15">
        <v>355</v>
      </c>
      <c r="K19" s="15">
        <v>1612</v>
      </c>
      <c r="L19" s="15">
        <v>1228</v>
      </c>
      <c r="M19" s="15">
        <v>1513</v>
      </c>
      <c r="N19" s="15">
        <v>1853</v>
      </c>
      <c r="O19" s="15">
        <v>1517</v>
      </c>
      <c r="P19" s="15">
        <v>1876</v>
      </c>
      <c r="Q19" s="15">
        <v>2258</v>
      </c>
      <c r="R19" s="15">
        <v>2485</v>
      </c>
      <c r="S19" s="15">
        <v>2120</v>
      </c>
      <c r="T19" s="15">
        <v>2425</v>
      </c>
      <c r="U19" s="15">
        <v>2344</v>
      </c>
      <c r="V19" s="15">
        <v>1785</v>
      </c>
      <c r="W19" s="15">
        <v>1715</v>
      </c>
      <c r="X19" s="15">
        <v>2116</v>
      </c>
      <c r="Y19" s="15">
        <v>2321</v>
      </c>
      <c r="Z19" s="15">
        <v>1978</v>
      </c>
      <c r="AA19" s="15">
        <v>1723</v>
      </c>
      <c r="AB19" s="15">
        <v>1204</v>
      </c>
      <c r="AC19" s="15">
        <v>904</v>
      </c>
      <c r="AD19" s="15">
        <v>682</v>
      </c>
      <c r="AE19" s="15">
        <v>483</v>
      </c>
      <c r="AF19" s="15">
        <v>367</v>
      </c>
      <c r="AG19" s="15">
        <v>335</v>
      </c>
      <c r="AH19" s="15">
        <v>542</v>
      </c>
      <c r="AI19" s="15">
        <v>567</v>
      </c>
    </row>
    <row r="20" spans="2:35" ht="15" customHeight="1">
      <c r="B20" s="1" t="s">
        <v>148</v>
      </c>
      <c r="C20" s="15">
        <v>1179</v>
      </c>
      <c r="D20" s="15">
        <v>1381</v>
      </c>
      <c r="E20" s="15">
        <v>1119</v>
      </c>
      <c r="F20" s="15">
        <v>1154</v>
      </c>
      <c r="G20" s="15">
        <v>1507</v>
      </c>
      <c r="H20" s="15">
        <v>1294</v>
      </c>
      <c r="I20" s="15">
        <v>1193</v>
      </c>
      <c r="J20" s="15">
        <v>1200</v>
      </c>
      <c r="K20" s="15">
        <v>1289</v>
      </c>
      <c r="L20" s="15">
        <v>1581</v>
      </c>
      <c r="M20" s="15">
        <v>1196</v>
      </c>
      <c r="N20" s="15">
        <v>1137</v>
      </c>
      <c r="O20" s="15">
        <v>990</v>
      </c>
      <c r="P20" s="15">
        <v>1118</v>
      </c>
      <c r="Q20" s="15">
        <v>1170</v>
      </c>
      <c r="R20" s="15">
        <v>1197</v>
      </c>
      <c r="S20" s="15">
        <v>1433</v>
      </c>
      <c r="T20" s="15">
        <v>1875</v>
      </c>
      <c r="U20" s="15">
        <v>1538</v>
      </c>
      <c r="V20" s="15">
        <v>2412</v>
      </c>
      <c r="W20" s="15">
        <v>2922</v>
      </c>
      <c r="X20" s="15">
        <v>2738</v>
      </c>
      <c r="Y20" s="15">
        <v>2721</v>
      </c>
      <c r="Z20" s="15">
        <v>2750</v>
      </c>
      <c r="AA20" s="15">
        <v>2982</v>
      </c>
      <c r="AB20" s="15">
        <v>2265</v>
      </c>
      <c r="AC20" s="15">
        <v>1303</v>
      </c>
      <c r="AD20" s="15">
        <v>1367</v>
      </c>
      <c r="AE20" s="15">
        <v>1477</v>
      </c>
      <c r="AF20" s="15">
        <v>1054</v>
      </c>
      <c r="AG20" s="15">
        <v>963</v>
      </c>
      <c r="AH20" s="15">
        <v>-14069</v>
      </c>
      <c r="AI20" s="15">
        <v>15218</v>
      </c>
    </row>
    <row r="21" spans="2:35" ht="15" customHeight="1">
      <c r="B21" s="1" t="s">
        <v>149</v>
      </c>
      <c r="C21" s="15">
        <v>6805</v>
      </c>
      <c r="D21" s="15">
        <v>6949</v>
      </c>
      <c r="E21" s="15">
        <v>8768</v>
      </c>
      <c r="F21" s="15">
        <v>8255</v>
      </c>
      <c r="G21" s="15">
        <v>6094</v>
      </c>
      <c r="H21" s="15">
        <v>6946</v>
      </c>
      <c r="I21" s="15">
        <v>11415</v>
      </c>
      <c r="J21" s="15">
        <v>12627</v>
      </c>
      <c r="K21" s="15">
        <v>8546</v>
      </c>
      <c r="L21" s="15">
        <v>7816</v>
      </c>
      <c r="M21" s="15">
        <v>7479</v>
      </c>
      <c r="N21" s="15">
        <v>7519</v>
      </c>
      <c r="O21" s="15">
        <v>5953</v>
      </c>
      <c r="P21" s="15">
        <v>7724</v>
      </c>
      <c r="Q21" s="15">
        <v>6493</v>
      </c>
      <c r="R21" s="15">
        <v>6808</v>
      </c>
      <c r="S21" s="15">
        <v>4033</v>
      </c>
      <c r="T21" s="15">
        <v>5950</v>
      </c>
      <c r="U21" s="15">
        <v>3989</v>
      </c>
      <c r="V21" s="15">
        <v>1721</v>
      </c>
      <c r="W21" s="15">
        <v>2551</v>
      </c>
      <c r="X21" s="15">
        <v>3531</v>
      </c>
      <c r="Y21" s="15">
        <v>5640</v>
      </c>
      <c r="Z21" s="15">
        <v>5828</v>
      </c>
      <c r="AA21" s="15">
        <v>6172</v>
      </c>
      <c r="AB21" s="15">
        <v>6721</v>
      </c>
      <c r="AC21" s="15">
        <v>7460</v>
      </c>
      <c r="AD21" s="15">
        <v>7415</v>
      </c>
      <c r="AE21" s="15">
        <v>6282</v>
      </c>
      <c r="AF21" s="15">
        <v>9659</v>
      </c>
      <c r="AG21" s="15">
        <v>13910</v>
      </c>
      <c r="AH21" s="15">
        <v>26081</v>
      </c>
      <c r="AI21" s="15">
        <v>810</v>
      </c>
    </row>
    <row r="22" spans="2:35" ht="15" customHeight="1">
      <c r="B22" s="1" t="s">
        <v>150</v>
      </c>
      <c r="C22" s="15">
        <v>217</v>
      </c>
      <c r="D22" s="15">
        <v>497</v>
      </c>
      <c r="E22" s="15">
        <v>81</v>
      </c>
      <c r="F22" s="15">
        <v>256</v>
      </c>
      <c r="G22" s="15">
        <v>180</v>
      </c>
      <c r="H22" s="15">
        <v>196</v>
      </c>
      <c r="I22" s="15">
        <v>104</v>
      </c>
      <c r="J22" s="15">
        <v>268</v>
      </c>
      <c r="K22" s="15">
        <v>178</v>
      </c>
      <c r="L22" s="15">
        <v>235</v>
      </c>
      <c r="M22" s="15">
        <v>164</v>
      </c>
      <c r="N22" s="15">
        <v>129</v>
      </c>
      <c r="O22" s="15">
        <v>175</v>
      </c>
      <c r="P22" s="15">
        <v>211</v>
      </c>
      <c r="Q22" s="15">
        <v>191</v>
      </c>
      <c r="R22" s="15">
        <v>190</v>
      </c>
      <c r="S22" s="15">
        <v>212</v>
      </c>
      <c r="T22" s="15">
        <v>265</v>
      </c>
      <c r="U22" s="15">
        <v>207</v>
      </c>
      <c r="V22" s="15">
        <v>155</v>
      </c>
      <c r="W22" s="15">
        <v>272</v>
      </c>
      <c r="X22" s="15">
        <v>176</v>
      </c>
      <c r="Y22" s="15">
        <v>186</v>
      </c>
      <c r="Z22" s="15">
        <v>193</v>
      </c>
      <c r="AA22" s="15">
        <v>291</v>
      </c>
      <c r="AB22" s="15">
        <v>181</v>
      </c>
      <c r="AC22" s="15">
        <v>240</v>
      </c>
      <c r="AD22" s="15">
        <v>319</v>
      </c>
      <c r="AE22" s="15">
        <v>692</v>
      </c>
      <c r="AF22" s="15">
        <v>533</v>
      </c>
      <c r="AG22" s="15">
        <v>451</v>
      </c>
      <c r="AH22" s="15">
        <v>-2710</v>
      </c>
      <c r="AI22" s="15">
        <v>2976</v>
      </c>
    </row>
    <row r="23" spans="2:35" s="18" customFormat="1" ht="15" customHeight="1">
      <c r="B23" s="1" t="s">
        <v>134</v>
      </c>
      <c r="C23" s="15">
        <v>16604</v>
      </c>
      <c r="D23" s="15">
        <v>18023</v>
      </c>
      <c r="E23" s="15">
        <v>30182</v>
      </c>
      <c r="F23" s="15">
        <v>34447</v>
      </c>
      <c r="G23" s="15">
        <v>24413</v>
      </c>
      <c r="H23" s="15">
        <v>27326</v>
      </c>
      <c r="I23" s="15">
        <v>31043</v>
      </c>
      <c r="J23" s="15">
        <v>27672</v>
      </c>
      <c r="K23" s="15">
        <v>28655</v>
      </c>
      <c r="L23" s="15">
        <v>34039</v>
      </c>
      <c r="M23" s="15">
        <v>29207</v>
      </c>
      <c r="N23" s="15">
        <v>22764</v>
      </c>
      <c r="O23" s="15">
        <v>23709</v>
      </c>
      <c r="P23" s="15">
        <v>28697</v>
      </c>
      <c r="Q23" s="15">
        <v>21469</v>
      </c>
      <c r="R23" s="15">
        <v>20308</v>
      </c>
      <c r="S23" s="15">
        <v>17742</v>
      </c>
      <c r="T23" s="15">
        <v>32511</v>
      </c>
      <c r="U23" s="15">
        <v>16534</v>
      </c>
      <c r="V23" s="15">
        <v>11179</v>
      </c>
      <c r="W23" s="15">
        <v>11181</v>
      </c>
      <c r="X23" s="15">
        <v>13207</v>
      </c>
      <c r="Y23" s="15">
        <v>13080</v>
      </c>
      <c r="Z23" s="15">
        <v>16957</v>
      </c>
      <c r="AA23" s="15">
        <v>20071</v>
      </c>
      <c r="AB23" s="15">
        <v>21815</v>
      </c>
      <c r="AC23" s="15">
        <v>19644</v>
      </c>
      <c r="AD23" s="15">
        <v>11879</v>
      </c>
      <c r="AE23" s="15">
        <v>12944</v>
      </c>
      <c r="AF23" s="15">
        <v>40442</v>
      </c>
      <c r="AG23" s="15">
        <v>6842</v>
      </c>
      <c r="AH23" s="15">
        <v>7643</v>
      </c>
      <c r="AI23" s="15">
        <v>13356</v>
      </c>
    </row>
    <row r="24" spans="2:35" ht="15" customHeight="1">
      <c r="B24" s="1" t="s">
        <v>151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87</v>
      </c>
      <c r="X24" s="15">
        <v>266</v>
      </c>
      <c r="Y24" s="15">
        <v>355</v>
      </c>
      <c r="Z24" s="15">
        <v>648</v>
      </c>
      <c r="AA24" s="15">
        <v>725</v>
      </c>
      <c r="AB24" s="15">
        <v>844</v>
      </c>
      <c r="AC24" s="15">
        <v>1045</v>
      </c>
      <c r="AD24" s="15">
        <v>1254</v>
      </c>
      <c r="AE24" s="15">
        <v>1452</v>
      </c>
      <c r="AF24" s="15">
        <v>1731</v>
      </c>
      <c r="AG24" s="15">
        <v>1940</v>
      </c>
      <c r="AH24" s="15">
        <v>4747</v>
      </c>
      <c r="AI24" s="15">
        <v>160</v>
      </c>
    </row>
    <row r="25" spans="2:35" ht="15" customHeight="1">
      <c r="B25" s="1" t="s">
        <v>139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19</v>
      </c>
      <c r="AC25" s="15">
        <v>-19</v>
      </c>
      <c r="AD25" s="15">
        <v>19</v>
      </c>
      <c r="AE25" s="15">
        <v>0</v>
      </c>
      <c r="AF25" s="15">
        <v>-92</v>
      </c>
      <c r="AG25" s="15">
        <v>0</v>
      </c>
      <c r="AH25" s="15">
        <v>17900</v>
      </c>
      <c r="AI25" s="15">
        <v>16226</v>
      </c>
    </row>
    <row r="26" spans="2:35" ht="15" customHeight="1">
      <c r="B26" s="24"/>
      <c r="C26" s="24"/>
      <c r="D26" s="24"/>
      <c r="E26" s="24"/>
      <c r="F26" s="24"/>
      <c r="G26" s="24"/>
      <c r="H26" s="24"/>
      <c r="I26" s="24"/>
      <c r="J26" s="46"/>
      <c r="K26" s="24"/>
      <c r="L26" s="24"/>
      <c r="M26" s="24"/>
      <c r="N26" s="24"/>
      <c r="O26" s="24"/>
      <c r="P26" s="24"/>
      <c r="Q26" s="24"/>
      <c r="R26" s="24"/>
      <c r="S26" s="13"/>
      <c r="T26" s="13"/>
      <c r="U26" s="13"/>
      <c r="V26" s="13"/>
      <c r="W26" s="13"/>
      <c r="X26" s="13"/>
      <c r="Y26" s="14"/>
      <c r="Z26" s="15"/>
      <c r="AA26" s="15"/>
      <c r="AB26" s="15"/>
      <c r="AC26" s="15"/>
      <c r="AD26" s="15"/>
      <c r="AE26" s="15"/>
      <c r="AF26" s="15"/>
      <c r="AG26" s="15"/>
      <c r="AH26" s="15"/>
      <c r="AI26" s="15"/>
    </row>
    <row r="27" spans="2:35" s="25" customFormat="1" ht="15" customHeight="1">
      <c r="B27" s="3" t="s">
        <v>135</v>
      </c>
      <c r="C27" s="86">
        <v>379839</v>
      </c>
      <c r="D27" s="86">
        <v>355727</v>
      </c>
      <c r="E27" s="86">
        <v>363945</v>
      </c>
      <c r="F27" s="86">
        <v>371834</v>
      </c>
      <c r="G27" s="86">
        <v>385082</v>
      </c>
      <c r="H27" s="86">
        <v>362173</v>
      </c>
      <c r="I27" s="86">
        <v>407708</v>
      </c>
      <c r="J27" s="86">
        <v>408044</v>
      </c>
      <c r="K27" s="86">
        <v>460438</v>
      </c>
      <c r="L27" s="86">
        <v>401605</v>
      </c>
      <c r="M27" s="86">
        <v>424220</v>
      </c>
      <c r="N27" s="86">
        <v>387342</v>
      </c>
      <c r="O27" s="86">
        <v>321254</v>
      </c>
      <c r="P27" s="86">
        <v>315132</v>
      </c>
      <c r="Q27" s="86">
        <v>326467.00000000006</v>
      </c>
      <c r="R27" s="86">
        <v>314550</v>
      </c>
      <c r="S27" s="86">
        <v>288226</v>
      </c>
      <c r="T27" s="86">
        <v>271795</v>
      </c>
      <c r="U27" s="86">
        <v>252587</v>
      </c>
      <c r="V27" s="86">
        <v>250586</v>
      </c>
      <c r="W27" s="86">
        <v>231825</v>
      </c>
      <c r="X27" s="86">
        <v>244642</v>
      </c>
      <c r="Y27" s="86">
        <v>237825</v>
      </c>
      <c r="Z27" s="86">
        <v>244299</v>
      </c>
      <c r="AA27" s="86">
        <v>218419</v>
      </c>
      <c r="AB27" s="86">
        <v>236509</v>
      </c>
      <c r="AC27" s="86">
        <v>275786</v>
      </c>
      <c r="AD27" s="86">
        <v>234441</v>
      </c>
      <c r="AE27" s="86">
        <v>227572</v>
      </c>
      <c r="AF27" s="86">
        <v>274986</v>
      </c>
      <c r="AG27" s="86">
        <v>239116</v>
      </c>
      <c r="AH27" s="86">
        <v>255903</v>
      </c>
      <c r="AI27" s="86">
        <v>474965</v>
      </c>
    </row>
    <row r="28" spans="2:35" s="18" customFormat="1" ht="15" hidden="1" customHeight="1">
      <c r="J28" s="48"/>
      <c r="P28" s="28"/>
      <c r="Q28" s="28"/>
      <c r="R28" s="28"/>
      <c r="S28" s="28"/>
      <c r="T28" s="28"/>
      <c r="U28" s="28"/>
      <c r="V28" s="28"/>
      <c r="W28" s="28"/>
      <c r="X28" s="28"/>
      <c r="Y28" s="28"/>
    </row>
    <row r="29" spans="2:35" s="102" customFormat="1" ht="15" hidden="1" customHeight="1">
      <c r="B29" s="103" t="s">
        <v>262</v>
      </c>
      <c r="C29" s="103"/>
      <c r="D29" s="103"/>
      <c r="E29" s="101">
        <v>0</v>
      </c>
      <c r="F29" s="101">
        <v>0</v>
      </c>
      <c r="G29" s="101">
        <v>0</v>
      </c>
      <c r="H29" s="101">
        <v>0</v>
      </c>
      <c r="I29" s="101">
        <v>0</v>
      </c>
      <c r="J29" s="101">
        <v>0</v>
      </c>
      <c r="K29" s="101">
        <v>0</v>
      </c>
      <c r="L29" s="101">
        <v>0</v>
      </c>
      <c r="M29" s="101">
        <v>0</v>
      </c>
      <c r="N29" s="101">
        <v>0</v>
      </c>
      <c r="O29" s="101">
        <v>0</v>
      </c>
      <c r="P29" s="101">
        <v>0</v>
      </c>
      <c r="Q29" s="101">
        <v>0.35343000013381243</v>
      </c>
      <c r="R29" s="101">
        <v>0.20743000000948086</v>
      </c>
      <c r="S29" s="101">
        <v>1.293000002624467E-2</v>
      </c>
      <c r="T29" s="101">
        <v>0</v>
      </c>
      <c r="U29" s="101">
        <v>0</v>
      </c>
      <c r="V29" s="101">
        <v>0</v>
      </c>
      <c r="W29" s="101">
        <v>0</v>
      </c>
      <c r="X29" s="101">
        <v>0</v>
      </c>
      <c r="Y29" s="101">
        <v>0</v>
      </c>
      <c r="Z29" s="101">
        <v>0</v>
      </c>
      <c r="AA29" s="101">
        <v>0</v>
      </c>
      <c r="AB29" s="101">
        <v>0</v>
      </c>
      <c r="AC29" s="101">
        <v>0</v>
      </c>
      <c r="AD29" s="101">
        <v>0</v>
      </c>
      <c r="AE29" s="101">
        <v>0</v>
      </c>
      <c r="AF29" s="101">
        <v>0</v>
      </c>
      <c r="AG29" s="101">
        <v>0</v>
      </c>
      <c r="AH29" s="101">
        <v>0</v>
      </c>
      <c r="AI29" s="101">
        <v>0</v>
      </c>
    </row>
    <row r="30" spans="2:35" s="18" customFormat="1" ht="15" hidden="1" customHeight="1">
      <c r="C30" s="150"/>
      <c r="D30" s="150"/>
      <c r="E30" s="150"/>
      <c r="F30" s="150"/>
      <c r="G30" s="150"/>
      <c r="H30" s="151"/>
      <c r="I30" s="152"/>
      <c r="J30" s="151"/>
      <c r="K30" s="152"/>
      <c r="L30" s="12"/>
      <c r="P30" s="87"/>
      <c r="Q30" s="87"/>
      <c r="R30" s="87"/>
      <c r="S30" s="28"/>
      <c r="T30" s="28"/>
      <c r="U30" s="28"/>
      <c r="V30" s="28"/>
      <c r="W30" s="28"/>
      <c r="X30" s="28"/>
      <c r="Y30" s="28"/>
    </row>
    <row r="31" spans="2:35" s="18" customFormat="1" ht="15" hidden="1" customHeight="1">
      <c r="B31" s="62"/>
      <c r="C31" s="150">
        <f ca="1">SUM(C9:C37)</f>
        <v>379839</v>
      </c>
      <c r="D31" s="150"/>
      <c r="E31" s="150"/>
      <c r="F31" s="150"/>
      <c r="G31" s="150"/>
      <c r="H31" s="153"/>
      <c r="I31" s="153"/>
      <c r="J31" s="153"/>
      <c r="K31" s="153"/>
      <c r="L31" s="100"/>
      <c r="M31" s="100"/>
      <c r="N31" s="100"/>
      <c r="O31" s="100"/>
      <c r="P31" s="87"/>
      <c r="Q31" s="87"/>
      <c r="R31" s="87"/>
      <c r="S31" s="28"/>
      <c r="T31" s="28"/>
      <c r="U31" s="28"/>
      <c r="V31" s="28"/>
      <c r="W31" s="28"/>
      <c r="X31" s="28"/>
      <c r="Y31" s="28"/>
    </row>
    <row r="32" spans="2:35" s="18" customFormat="1" ht="15" hidden="1" customHeight="1">
      <c r="C32" s="150"/>
      <c r="D32" s="150"/>
      <c r="E32" s="150"/>
      <c r="F32" s="150"/>
      <c r="G32" s="150"/>
      <c r="H32" s="152"/>
      <c r="I32" s="152"/>
      <c r="J32" s="152"/>
      <c r="K32" s="152"/>
      <c r="P32" s="85"/>
    </row>
    <row r="33" spans="3:16" s="18" customFormat="1" ht="15" hidden="1" customHeight="1">
      <c r="C33" s="150"/>
      <c r="D33" s="150"/>
      <c r="E33" s="150"/>
      <c r="F33" s="150"/>
      <c r="G33" s="150"/>
      <c r="H33" s="151"/>
      <c r="I33" s="152"/>
      <c r="J33" s="151"/>
      <c r="K33" s="152"/>
      <c r="L33" s="12"/>
      <c r="P33" s="85"/>
    </row>
    <row r="34" spans="3:16" s="18" customFormat="1" ht="15" hidden="1" customHeight="1">
      <c r="C34" s="152">
        <f ca="1">C27-C31</f>
        <v>0</v>
      </c>
      <c r="D34" s="152"/>
      <c r="E34" s="152"/>
      <c r="F34" s="152"/>
      <c r="G34" s="152"/>
      <c r="H34" s="151"/>
      <c r="I34" s="152"/>
      <c r="J34" s="151"/>
      <c r="K34" s="151"/>
      <c r="P34" s="85"/>
    </row>
    <row r="35" spans="3:16" s="18" customFormat="1" ht="15" customHeight="1">
      <c r="C35" s="152"/>
      <c r="D35" s="152"/>
      <c r="E35" s="152"/>
      <c r="F35" s="152"/>
      <c r="G35" s="152"/>
      <c r="H35" s="151"/>
      <c r="I35" s="152"/>
      <c r="J35" s="151"/>
      <c r="K35" s="151"/>
      <c r="P35" s="85"/>
    </row>
    <row r="36" spans="3:16" s="18" customFormat="1" ht="15" customHeight="1">
      <c r="E36" s="141"/>
      <c r="F36" s="141"/>
      <c r="H36" s="141"/>
    </row>
    <row r="37" spans="3:16" s="18" customFormat="1" ht="15" customHeight="1"/>
    <row r="38" spans="3:16" s="18" customFormat="1" ht="15" customHeight="1"/>
    <row r="39" spans="3:16" s="18" customFormat="1" ht="15" customHeight="1"/>
    <row r="40" spans="3:16" s="18" customFormat="1" ht="15" customHeight="1">
      <c r="E40" s="85"/>
      <c r="F40" s="85"/>
      <c r="H40" s="85"/>
    </row>
    <row r="41" spans="3:16" s="18" customFormat="1" ht="15" customHeight="1">
      <c r="E41" s="85"/>
      <c r="F41" s="85"/>
      <c r="H41" s="85"/>
    </row>
    <row r="42" spans="3:16" s="18" customFormat="1" ht="15" customHeight="1">
      <c r="E42" s="85"/>
      <c r="F42" s="85"/>
      <c r="H42" s="85"/>
    </row>
    <row r="43" spans="3:16" s="18" customFormat="1" ht="15" customHeight="1">
      <c r="E43" s="85"/>
      <c r="F43" s="85"/>
      <c r="H43" s="85"/>
    </row>
    <row r="44" spans="3:16" s="18" customFormat="1" ht="15" customHeight="1">
      <c r="E44" s="85"/>
      <c r="F44" s="85"/>
      <c r="H44" s="85"/>
    </row>
    <row r="45" spans="3:16" s="18" customFormat="1" ht="15" customHeight="1">
      <c r="E45" s="85"/>
      <c r="F45" s="85"/>
      <c r="H45" s="85"/>
    </row>
    <row r="46" spans="3:16" s="18" customFormat="1" ht="15" customHeight="1">
      <c r="E46" s="85"/>
      <c r="F46" s="85"/>
      <c r="H46" s="85"/>
    </row>
    <row r="47" spans="3:16" s="18" customFormat="1" ht="15" customHeight="1">
      <c r="E47" s="85"/>
      <c r="F47" s="85"/>
      <c r="H47" s="85"/>
    </row>
    <row r="48" spans="3:16" s="18" customFormat="1" ht="15" customHeight="1">
      <c r="E48" s="85"/>
      <c r="F48" s="85"/>
      <c r="H48" s="85"/>
    </row>
    <row r="49" spans="5:8" s="18" customFormat="1" ht="15" customHeight="1">
      <c r="E49" s="85"/>
      <c r="F49" s="85"/>
      <c r="H49" s="85"/>
    </row>
    <row r="50" spans="5:8" s="18" customFormat="1" ht="15" customHeight="1"/>
    <row r="51" spans="5:8" s="18" customFormat="1" ht="15" customHeight="1">
      <c r="E51" s="85"/>
      <c r="F51" s="85"/>
      <c r="H51" s="85"/>
    </row>
    <row r="52" spans="5:8" s="18" customFormat="1" ht="15" customHeight="1">
      <c r="E52" s="85"/>
      <c r="F52" s="85"/>
      <c r="H52" s="85"/>
    </row>
    <row r="53" spans="5:8" s="18" customFormat="1" ht="15" customHeight="1"/>
    <row r="54" spans="5:8" s="18" customFormat="1" ht="15" customHeight="1"/>
    <row r="55" spans="5:8" s="18" customFormat="1" ht="15" customHeight="1"/>
    <row r="56" spans="5:8" s="18" customFormat="1" ht="15" customHeight="1"/>
    <row r="57" spans="5:8" s="18" customFormat="1" ht="15" customHeight="1"/>
    <row r="58" spans="5:8" s="18" customFormat="1" ht="15" customHeight="1"/>
    <row r="59" spans="5:8" s="18" customFormat="1" ht="15" customHeight="1"/>
    <row r="60" spans="5:8" s="18" customFormat="1" ht="15" customHeight="1"/>
    <row r="61" spans="5:8" s="18" customFormat="1" ht="15" customHeight="1"/>
    <row r="62" spans="5:8" s="18" customFormat="1" ht="15" customHeight="1"/>
    <row r="63" spans="5:8" s="18" customFormat="1" ht="15" customHeight="1"/>
    <row r="64" spans="5:8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pans="3:10" s="18" customFormat="1" ht="15" customHeight="1"/>
    <row r="82" spans="3:10" s="18" customFormat="1" ht="15" customHeight="1"/>
    <row r="83" spans="3:10" s="18" customFormat="1" ht="15" customHeight="1"/>
    <row r="84" spans="3:10" s="18" customFormat="1" ht="15" customHeight="1"/>
    <row r="85" spans="3:10" s="18" customFormat="1" ht="15" customHeight="1"/>
    <row r="86" spans="3:10" s="18" customFormat="1" ht="15" customHeight="1"/>
    <row r="87" spans="3:10" s="18" customFormat="1" ht="15" customHeight="1"/>
    <row r="88" spans="3:10" s="18" customFormat="1" ht="15" customHeight="1"/>
    <row r="89" spans="3:10" s="18" customFormat="1" ht="15" customHeight="1"/>
    <row r="90" spans="3:10" s="18" customFormat="1" ht="15" customHeight="1">
      <c r="C90" s="20"/>
      <c r="D90" s="20"/>
      <c r="E90" s="20"/>
      <c r="F90" s="20"/>
      <c r="G90" s="20"/>
      <c r="H90" s="20"/>
      <c r="I90" s="20"/>
      <c r="J90" s="20"/>
    </row>
  </sheetData>
  <customSheetViews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T6:W6"/>
    <mergeCell ref="X6:AA6"/>
    <mergeCell ref="AB6:AE6"/>
    <mergeCell ref="AF6:AI6"/>
    <mergeCell ref="B6:B7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J92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27.85546875" style="20" customWidth="1"/>
    <col min="3" max="6" width="10.85546875" style="20" customWidth="1"/>
    <col min="7" max="35" width="11" style="20" customWidth="1"/>
    <col min="36" max="36" width="0.85546875" style="20" customWidth="1"/>
    <col min="37" max="16384" width="10.28515625" style="20"/>
  </cols>
  <sheetData>
    <row r="2" spans="2:36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pans="2:36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2:36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2:36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2:36" ht="15" customHeight="1">
      <c r="B6" s="213" t="s">
        <v>240</v>
      </c>
      <c r="C6" s="155">
        <v>2019</v>
      </c>
      <c r="D6" s="198">
        <v>2018</v>
      </c>
      <c r="E6" s="199"/>
      <c r="F6" s="199"/>
      <c r="G6" s="200"/>
      <c r="H6" s="217">
        <v>2017</v>
      </c>
      <c r="I6" s="217"/>
      <c r="J6" s="217"/>
      <c r="K6" s="218"/>
      <c r="L6" s="216">
        <v>2016</v>
      </c>
      <c r="M6" s="217"/>
      <c r="N6" s="217"/>
      <c r="O6" s="218"/>
      <c r="P6" s="216">
        <v>2015</v>
      </c>
      <c r="Q6" s="217"/>
      <c r="R6" s="217"/>
      <c r="S6" s="218"/>
      <c r="T6" s="215">
        <v>2014</v>
      </c>
      <c r="U6" s="215"/>
      <c r="V6" s="215"/>
      <c r="W6" s="215"/>
      <c r="X6" s="215">
        <v>2013</v>
      </c>
      <c r="Y6" s="215"/>
      <c r="Z6" s="215"/>
      <c r="AA6" s="215"/>
      <c r="AB6" s="215">
        <v>2012</v>
      </c>
      <c r="AC6" s="215"/>
      <c r="AD6" s="215"/>
      <c r="AE6" s="215"/>
      <c r="AF6" s="215">
        <v>2011</v>
      </c>
      <c r="AG6" s="215"/>
      <c r="AH6" s="215"/>
      <c r="AI6" s="215"/>
    </row>
    <row r="7" spans="2:36" s="22" customFormat="1" ht="15" customHeight="1">
      <c r="B7" s="214"/>
      <c r="C7" s="80" t="s">
        <v>0</v>
      </c>
      <c r="D7" s="80" t="s">
        <v>3</v>
      </c>
      <c r="E7" s="80" t="s">
        <v>2</v>
      </c>
      <c r="F7" s="80" t="s">
        <v>1</v>
      </c>
      <c r="G7" s="80" t="s">
        <v>0</v>
      </c>
      <c r="H7" s="80" t="s">
        <v>3</v>
      </c>
      <c r="I7" s="80" t="s">
        <v>2</v>
      </c>
      <c r="J7" s="80" t="s">
        <v>1</v>
      </c>
      <c r="K7" s="80" t="s">
        <v>0</v>
      </c>
      <c r="L7" s="80" t="s">
        <v>3</v>
      </c>
      <c r="M7" s="80" t="s">
        <v>2</v>
      </c>
      <c r="N7" s="80" t="s">
        <v>1</v>
      </c>
      <c r="O7" s="80" t="s">
        <v>0</v>
      </c>
      <c r="P7" s="80" t="s">
        <v>3</v>
      </c>
      <c r="Q7" s="80" t="s">
        <v>2</v>
      </c>
      <c r="R7" s="11" t="s">
        <v>1</v>
      </c>
      <c r="S7" s="11" t="s">
        <v>0</v>
      </c>
      <c r="T7" s="11" t="s">
        <v>3</v>
      </c>
      <c r="U7" s="11" t="s">
        <v>2</v>
      </c>
      <c r="V7" s="11" t="s">
        <v>1</v>
      </c>
      <c r="W7" s="11" t="s">
        <v>0</v>
      </c>
      <c r="X7" s="11" t="s">
        <v>3</v>
      </c>
      <c r="Y7" s="11" t="s">
        <v>2</v>
      </c>
      <c r="Z7" s="11" t="s">
        <v>1</v>
      </c>
      <c r="AA7" s="11" t="s">
        <v>0</v>
      </c>
      <c r="AB7" s="11" t="s">
        <v>3</v>
      </c>
      <c r="AC7" s="11" t="s">
        <v>2</v>
      </c>
      <c r="AD7" s="11" t="s">
        <v>1</v>
      </c>
      <c r="AE7" s="11" t="s">
        <v>0</v>
      </c>
      <c r="AF7" s="11" t="s">
        <v>3</v>
      </c>
      <c r="AG7" s="11" t="s">
        <v>2</v>
      </c>
      <c r="AH7" s="11" t="s">
        <v>1</v>
      </c>
      <c r="AI7" s="11" t="s">
        <v>0</v>
      </c>
    </row>
    <row r="8" spans="2:36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</row>
    <row r="9" spans="2:36" ht="15" customHeight="1">
      <c r="B9" s="1" t="s">
        <v>152</v>
      </c>
      <c r="C9" s="97">
        <v>66814</v>
      </c>
      <c r="D9" s="91">
        <v>65068</v>
      </c>
      <c r="E9" s="91">
        <v>65014</v>
      </c>
      <c r="F9" s="91">
        <v>67239</v>
      </c>
      <c r="G9" s="91">
        <v>64370</v>
      </c>
      <c r="H9" s="97">
        <v>69399</v>
      </c>
      <c r="I9" s="97">
        <v>64492</v>
      </c>
      <c r="J9" s="97">
        <v>69984</v>
      </c>
      <c r="K9" s="93">
        <v>80635</v>
      </c>
      <c r="L9" s="2">
        <v>73545</v>
      </c>
      <c r="M9" s="2">
        <v>79465</v>
      </c>
      <c r="N9" s="2">
        <v>70769</v>
      </c>
      <c r="O9" s="14">
        <v>79985</v>
      </c>
      <c r="P9" s="14">
        <v>81883</v>
      </c>
      <c r="Q9" s="14">
        <v>80062</v>
      </c>
      <c r="R9" s="14">
        <v>80159</v>
      </c>
      <c r="S9" s="14">
        <v>80692</v>
      </c>
      <c r="T9" s="14">
        <v>86521</v>
      </c>
      <c r="U9" s="14">
        <v>67485</v>
      </c>
      <c r="V9" s="14">
        <v>63355</v>
      </c>
      <c r="W9" s="14">
        <v>67762</v>
      </c>
      <c r="X9" s="14">
        <v>75679</v>
      </c>
      <c r="Y9" s="14">
        <v>69134</v>
      </c>
      <c r="Z9" s="15">
        <v>65179</v>
      </c>
      <c r="AA9" s="15">
        <v>58979</v>
      </c>
      <c r="AB9" s="15">
        <v>74094</v>
      </c>
      <c r="AC9" s="15">
        <v>50915</v>
      </c>
      <c r="AD9" s="15">
        <v>28386</v>
      </c>
      <c r="AE9" s="15">
        <v>27932</v>
      </c>
      <c r="AF9" s="15">
        <v>25601</v>
      </c>
      <c r="AG9" s="15">
        <v>18007</v>
      </c>
      <c r="AH9" s="15">
        <v>10600</v>
      </c>
      <c r="AI9" s="15">
        <v>8023</v>
      </c>
    </row>
    <row r="10" spans="2:36" ht="15" customHeight="1">
      <c r="B10" s="1" t="s">
        <v>153</v>
      </c>
      <c r="C10" s="97">
        <v>20267</v>
      </c>
      <c r="D10" s="91">
        <v>19917</v>
      </c>
      <c r="E10" s="91">
        <v>19624</v>
      </c>
      <c r="F10" s="91">
        <v>18822</v>
      </c>
      <c r="G10" s="91">
        <v>17775</v>
      </c>
      <c r="H10" s="97">
        <v>19758</v>
      </c>
      <c r="I10" s="97">
        <v>18282</v>
      </c>
      <c r="J10" s="97">
        <v>22633</v>
      </c>
      <c r="K10" s="93">
        <v>26806</v>
      </c>
      <c r="L10" s="2">
        <v>26738</v>
      </c>
      <c r="M10" s="2">
        <v>23664</v>
      </c>
      <c r="N10" s="2">
        <v>21545</v>
      </c>
      <c r="O10" s="14">
        <v>34219</v>
      </c>
      <c r="P10" s="14">
        <v>27320</v>
      </c>
      <c r="Q10" s="14">
        <v>23504</v>
      </c>
      <c r="R10" s="14">
        <v>24333</v>
      </c>
      <c r="S10" s="14">
        <v>23386</v>
      </c>
      <c r="T10" s="14">
        <v>24816</v>
      </c>
      <c r="U10" s="14">
        <v>19777</v>
      </c>
      <c r="V10" s="14">
        <v>18544</v>
      </c>
      <c r="W10" s="14">
        <v>20557</v>
      </c>
      <c r="X10" s="14">
        <v>22074</v>
      </c>
      <c r="Y10" s="14">
        <v>18899</v>
      </c>
      <c r="Z10" s="15">
        <v>15122</v>
      </c>
      <c r="AA10" s="15">
        <v>18960</v>
      </c>
      <c r="AB10" s="15">
        <v>18701</v>
      </c>
      <c r="AC10" s="15">
        <v>17163</v>
      </c>
      <c r="AD10" s="15">
        <v>10258</v>
      </c>
      <c r="AE10" s="15">
        <v>8972</v>
      </c>
      <c r="AF10" s="15">
        <v>10329</v>
      </c>
      <c r="AG10" s="15">
        <v>5358</v>
      </c>
      <c r="AH10" s="15">
        <v>4631</v>
      </c>
      <c r="AI10" s="15">
        <v>3397</v>
      </c>
    </row>
    <row r="11" spans="2:36" s="18" customFormat="1" ht="15" customHeight="1">
      <c r="B11" s="1" t="s">
        <v>154</v>
      </c>
      <c r="C11" s="97">
        <v>17682</v>
      </c>
      <c r="D11" s="91">
        <v>16503</v>
      </c>
      <c r="E11" s="91">
        <v>16028</v>
      </c>
      <c r="F11" s="91">
        <v>15160</v>
      </c>
      <c r="G11" s="91">
        <v>15023</v>
      </c>
      <c r="H11" s="97">
        <v>16179</v>
      </c>
      <c r="I11" s="97">
        <v>15294</v>
      </c>
      <c r="J11" s="97">
        <v>16767</v>
      </c>
      <c r="K11" s="93">
        <v>18770</v>
      </c>
      <c r="L11" s="2">
        <v>22608</v>
      </c>
      <c r="M11" s="2">
        <v>17079</v>
      </c>
      <c r="N11" s="2">
        <v>15743</v>
      </c>
      <c r="O11" s="14">
        <v>15792</v>
      </c>
      <c r="P11" s="14">
        <v>20059</v>
      </c>
      <c r="Q11" s="14">
        <v>17038</v>
      </c>
      <c r="R11" s="14">
        <v>16703</v>
      </c>
      <c r="S11" s="14">
        <v>17356</v>
      </c>
      <c r="T11" s="14">
        <v>19280</v>
      </c>
      <c r="U11" s="79">
        <v>15481</v>
      </c>
      <c r="V11" s="79">
        <v>14414</v>
      </c>
      <c r="W11" s="79">
        <v>14238</v>
      </c>
      <c r="X11" s="79">
        <v>15131</v>
      </c>
      <c r="Y11" s="79">
        <v>14450</v>
      </c>
      <c r="Z11" s="16">
        <v>13230</v>
      </c>
      <c r="AA11" s="16">
        <v>12901</v>
      </c>
      <c r="AB11" s="16">
        <v>13964</v>
      </c>
      <c r="AC11" s="16">
        <v>10611</v>
      </c>
      <c r="AD11" s="16">
        <v>6561</v>
      </c>
      <c r="AE11" s="16">
        <v>5160</v>
      </c>
      <c r="AF11" s="114">
        <v>4986</v>
      </c>
      <c r="AG11" s="16">
        <v>3002</v>
      </c>
      <c r="AH11" s="15">
        <v>1306</v>
      </c>
      <c r="AI11" s="114">
        <v>1273</v>
      </c>
    </row>
    <row r="12" spans="2:36" ht="15" customHeight="1">
      <c r="B12" s="1" t="s">
        <v>155</v>
      </c>
      <c r="C12" s="97">
        <v>6339</v>
      </c>
      <c r="D12" s="91">
        <v>5234</v>
      </c>
      <c r="E12" s="91">
        <v>5348</v>
      </c>
      <c r="F12" s="91">
        <v>2668</v>
      </c>
      <c r="G12" s="91">
        <v>3634</v>
      </c>
      <c r="H12" s="97">
        <v>9889</v>
      </c>
      <c r="I12" s="97">
        <v>2263</v>
      </c>
      <c r="J12" s="97">
        <v>3198</v>
      </c>
      <c r="K12" s="93">
        <v>5910</v>
      </c>
      <c r="L12" s="2">
        <v>5812</v>
      </c>
      <c r="M12" s="2">
        <v>5541</v>
      </c>
      <c r="N12" s="2">
        <v>5845</v>
      </c>
      <c r="O12" s="14">
        <v>7694</v>
      </c>
      <c r="P12" s="14">
        <v>7965</v>
      </c>
      <c r="Q12" s="116">
        <v>7364</v>
      </c>
      <c r="R12" s="14">
        <v>10738</v>
      </c>
      <c r="S12" s="14">
        <v>6454</v>
      </c>
      <c r="T12" s="14">
        <v>4447</v>
      </c>
      <c r="U12" s="14">
        <v>4495</v>
      </c>
      <c r="V12" s="14">
        <v>-700</v>
      </c>
      <c r="W12" s="14">
        <v>8900</v>
      </c>
      <c r="X12" s="14">
        <v>1683</v>
      </c>
      <c r="Y12" s="14">
        <v>7790</v>
      </c>
      <c r="Z12" s="15">
        <v>9079</v>
      </c>
      <c r="AA12" s="15">
        <v>7787</v>
      </c>
      <c r="AB12" s="15">
        <v>10183</v>
      </c>
      <c r="AC12" s="15">
        <v>3137</v>
      </c>
      <c r="AD12" s="15">
        <v>1820</v>
      </c>
      <c r="AE12" s="15">
        <v>1778</v>
      </c>
      <c r="AF12" s="15">
        <v>2366</v>
      </c>
      <c r="AG12" s="15">
        <v>1757</v>
      </c>
      <c r="AH12" s="15">
        <v>2270</v>
      </c>
      <c r="AI12" s="15">
        <v>2637</v>
      </c>
    </row>
    <row r="13" spans="2:36" ht="15" customHeight="1">
      <c r="B13" s="1" t="s">
        <v>156</v>
      </c>
      <c r="C13" s="54">
        <v>1368</v>
      </c>
      <c r="D13" s="2">
        <v>1284</v>
      </c>
      <c r="E13" s="2">
        <v>730</v>
      </c>
      <c r="F13" s="2">
        <v>627</v>
      </c>
      <c r="G13" s="2">
        <v>644</v>
      </c>
      <c r="H13" s="54">
        <v>1141</v>
      </c>
      <c r="I13" s="53">
        <v>771</v>
      </c>
      <c r="J13" s="53">
        <v>759</v>
      </c>
      <c r="K13" s="53">
        <v>642</v>
      </c>
      <c r="L13" s="2">
        <v>1022</v>
      </c>
      <c r="M13" s="2">
        <v>524</v>
      </c>
      <c r="N13" s="2">
        <v>600</v>
      </c>
      <c r="O13" s="14">
        <v>625</v>
      </c>
      <c r="P13" s="14">
        <v>839</v>
      </c>
      <c r="Q13" s="134">
        <v>975</v>
      </c>
      <c r="R13" s="14">
        <v>874</v>
      </c>
      <c r="S13" s="14">
        <v>817</v>
      </c>
      <c r="T13" s="14">
        <v>956</v>
      </c>
      <c r="U13" s="14">
        <v>97</v>
      </c>
      <c r="V13" s="14">
        <v>1782</v>
      </c>
      <c r="W13" s="14">
        <v>1135</v>
      </c>
      <c r="X13" s="14">
        <v>2528</v>
      </c>
      <c r="Y13" s="14">
        <v>577</v>
      </c>
      <c r="Z13" s="15">
        <v>484</v>
      </c>
      <c r="AA13" s="15">
        <v>589</v>
      </c>
      <c r="AB13" s="15">
        <v>260</v>
      </c>
      <c r="AC13" s="15">
        <v>720</v>
      </c>
      <c r="AD13" s="15">
        <v>320</v>
      </c>
      <c r="AE13" s="15">
        <v>198</v>
      </c>
      <c r="AF13" s="15">
        <v>164</v>
      </c>
      <c r="AG13" s="15">
        <v>94</v>
      </c>
      <c r="AH13" s="15">
        <v>288</v>
      </c>
      <c r="AI13" s="15">
        <v>10</v>
      </c>
    </row>
    <row r="14" spans="2:36" s="18" customFormat="1" ht="15" customHeight="1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8"/>
      <c r="P14" s="24"/>
      <c r="Q14" s="24"/>
      <c r="R14" s="24"/>
      <c r="S14" s="28"/>
      <c r="T14" s="28"/>
      <c r="U14" s="28"/>
      <c r="V14" s="28"/>
      <c r="W14" s="28"/>
      <c r="X14" s="28"/>
      <c r="Y14" s="28"/>
      <c r="Z14" s="26"/>
      <c r="AA14" s="26"/>
      <c r="AB14" s="26"/>
      <c r="AC14" s="26"/>
      <c r="AD14" s="26"/>
      <c r="AE14" s="26"/>
      <c r="AF14" s="26"/>
      <c r="AG14" s="26"/>
      <c r="AH14" s="26"/>
      <c r="AI14" s="26"/>
    </row>
    <row r="15" spans="2:36" s="25" customFormat="1" ht="15" customHeight="1">
      <c r="B15" s="3" t="s">
        <v>135</v>
      </c>
      <c r="C15" s="86">
        <v>112470</v>
      </c>
      <c r="D15" s="86">
        <v>108006</v>
      </c>
      <c r="E15" s="86">
        <v>106744</v>
      </c>
      <c r="F15" s="86">
        <v>104516</v>
      </c>
      <c r="G15" s="86">
        <v>101446</v>
      </c>
      <c r="H15" s="86">
        <v>116366</v>
      </c>
      <c r="I15" s="86">
        <v>101102</v>
      </c>
      <c r="J15" s="86">
        <v>113341</v>
      </c>
      <c r="K15" s="86">
        <v>132763</v>
      </c>
      <c r="L15" s="86">
        <v>129725</v>
      </c>
      <c r="M15" s="86">
        <v>126273</v>
      </c>
      <c r="N15" s="86">
        <v>114502</v>
      </c>
      <c r="O15" s="86">
        <v>138315</v>
      </c>
      <c r="P15" s="86">
        <v>138066</v>
      </c>
      <c r="Q15" s="86">
        <v>128943</v>
      </c>
      <c r="R15" s="86">
        <v>132807</v>
      </c>
      <c r="S15" s="86">
        <v>128705</v>
      </c>
      <c r="T15" s="86">
        <v>136020</v>
      </c>
      <c r="U15" s="86">
        <v>107335</v>
      </c>
      <c r="V15" s="86">
        <v>97395</v>
      </c>
      <c r="W15" s="86">
        <v>112592</v>
      </c>
      <c r="X15" s="86">
        <v>117095</v>
      </c>
      <c r="Y15" s="86">
        <v>110850</v>
      </c>
      <c r="Z15" s="17">
        <v>103094</v>
      </c>
      <c r="AA15" s="17">
        <v>99216</v>
      </c>
      <c r="AB15" s="17">
        <v>117202</v>
      </c>
      <c r="AC15" s="17">
        <v>82546</v>
      </c>
      <c r="AD15" s="17">
        <v>47345</v>
      </c>
      <c r="AE15" s="17">
        <v>44040</v>
      </c>
      <c r="AF15" s="17">
        <v>43446</v>
      </c>
      <c r="AG15" s="17">
        <v>28218</v>
      </c>
      <c r="AH15" s="17">
        <v>19095</v>
      </c>
      <c r="AI15" s="17">
        <v>15340</v>
      </c>
      <c r="AJ15" s="27"/>
    </row>
    <row r="16" spans="2:36" s="18" customFormat="1" ht="15" customHeight="1">
      <c r="C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</row>
    <row r="17" spans="2:36" s="28" customFormat="1" ht="15" hidden="1" customHeight="1">
      <c r="B17" s="146" t="s">
        <v>262</v>
      </c>
      <c r="C17" s="146"/>
      <c r="D17" s="146"/>
      <c r="E17" s="147">
        <v>0</v>
      </c>
      <c r="F17" s="147">
        <v>0</v>
      </c>
      <c r="G17" s="148">
        <v>0</v>
      </c>
      <c r="H17" s="148">
        <v>0</v>
      </c>
      <c r="I17" s="148">
        <v>0</v>
      </c>
      <c r="J17" s="148">
        <v>0</v>
      </c>
      <c r="K17" s="148">
        <v>0</v>
      </c>
      <c r="L17" s="148">
        <v>0</v>
      </c>
      <c r="M17" s="148">
        <v>0</v>
      </c>
      <c r="N17" s="148">
        <v>0</v>
      </c>
      <c r="O17" s="148">
        <v>0</v>
      </c>
      <c r="P17" s="148">
        <v>0</v>
      </c>
      <c r="Q17" s="148">
        <v>0.2112100000231294</v>
      </c>
      <c r="R17" s="148">
        <v>0</v>
      </c>
      <c r="S17" s="148">
        <v>0</v>
      </c>
      <c r="T17" s="148">
        <v>0</v>
      </c>
      <c r="U17" s="148">
        <v>0</v>
      </c>
      <c r="V17" s="148">
        <v>0</v>
      </c>
      <c r="W17" s="148">
        <v>0</v>
      </c>
      <c r="X17" s="148">
        <v>0</v>
      </c>
      <c r="Y17" s="148">
        <v>0</v>
      </c>
      <c r="Z17" s="148">
        <v>0</v>
      </c>
      <c r="AA17" s="148">
        <v>0</v>
      </c>
      <c r="AB17" s="148">
        <v>0</v>
      </c>
      <c r="AC17" s="148">
        <v>0</v>
      </c>
      <c r="AD17" s="148">
        <v>0</v>
      </c>
      <c r="AE17" s="148">
        <v>0</v>
      </c>
      <c r="AF17" s="148">
        <v>0</v>
      </c>
      <c r="AG17" s="148">
        <v>0</v>
      </c>
      <c r="AH17" s="148">
        <v>0</v>
      </c>
      <c r="AI17" s="148">
        <v>0</v>
      </c>
    </row>
    <row r="18" spans="2:36" s="18" customFormat="1" ht="15" customHeight="1">
      <c r="C18" s="60"/>
      <c r="D18" s="60"/>
      <c r="P18" s="87"/>
      <c r="Q18" s="87"/>
      <c r="R18" s="87"/>
      <c r="S18" s="79"/>
      <c r="T18" s="28"/>
    </row>
    <row r="19" spans="2:36" s="18" customFormat="1" ht="15" hidden="1" customHeight="1">
      <c r="C19" s="158">
        <v>112470</v>
      </c>
      <c r="E19" s="132"/>
      <c r="F19" s="132"/>
      <c r="G19" s="133"/>
      <c r="P19" s="60"/>
      <c r="Q19" s="60"/>
      <c r="R19" s="60"/>
      <c r="S19" s="12"/>
    </row>
    <row r="20" spans="2:36" s="18" customFormat="1" ht="15" customHeight="1">
      <c r="E20" s="129"/>
      <c r="F20" s="129"/>
      <c r="G20" s="129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</row>
    <row r="21" spans="2:36" s="18" customFormat="1" ht="15" customHeight="1">
      <c r="C21" s="158"/>
      <c r="P21" s="60"/>
      <c r="Q21" s="60"/>
      <c r="R21" s="60"/>
      <c r="S21" s="12"/>
    </row>
    <row r="22" spans="2:36" s="18" customFormat="1" ht="15" customHeight="1">
      <c r="P22" s="124"/>
      <c r="Q22" s="124"/>
      <c r="R22" s="124"/>
      <c r="S22" s="124"/>
    </row>
    <row r="23" spans="2:36" s="18" customFormat="1" ht="15" customHeight="1">
      <c r="C23" s="60">
        <f>C19-C15</f>
        <v>0</v>
      </c>
      <c r="E23" s="129"/>
      <c r="F23" s="129"/>
      <c r="G23" s="111"/>
      <c r="H23" s="111"/>
      <c r="I23" s="111"/>
      <c r="J23" s="111"/>
      <c r="K23" s="111"/>
      <c r="L23" s="111"/>
      <c r="M23" s="111"/>
      <c r="N23" s="111"/>
      <c r="O23" s="111"/>
      <c r="P23" s="60"/>
      <c r="Q23" s="60"/>
      <c r="R23" s="60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</row>
    <row r="24" spans="2:36" s="18" customFormat="1" ht="15" customHeight="1">
      <c r="P24" s="78"/>
      <c r="Q24" s="78"/>
      <c r="R24" s="78"/>
      <c r="S24" s="78"/>
    </row>
    <row r="25" spans="2:36" s="18" customFormat="1" ht="15" customHeight="1"/>
    <row r="26" spans="2:36" s="18" customFormat="1" ht="15" customHeight="1"/>
    <row r="27" spans="2:36" s="18" customFormat="1" ht="15" customHeight="1"/>
    <row r="28" spans="2:36" s="18" customFormat="1" ht="15" customHeight="1"/>
    <row r="29" spans="2:36" s="18" customFormat="1" ht="15" customHeight="1"/>
    <row r="30" spans="2:36" s="18" customFormat="1" ht="15" customHeight="1"/>
    <row r="31" spans="2:36" s="18" customFormat="1" ht="15" customHeight="1"/>
    <row r="32" spans="2:36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="18" customFormat="1" ht="15" customHeight="1"/>
    <row r="82" s="18" customFormat="1" ht="15" customHeight="1"/>
    <row r="83" s="18" customFormat="1" ht="15" customHeight="1"/>
    <row r="84" s="18" customFormat="1" ht="15" customHeight="1"/>
    <row r="85" s="18" customFormat="1" ht="15" customHeight="1"/>
    <row r="86" s="18" customFormat="1" ht="15" customHeight="1"/>
    <row r="87" s="18" customFormat="1" ht="15" customHeight="1"/>
    <row r="88" s="18" customFormat="1" ht="15" customHeight="1"/>
    <row r="89" s="18" customFormat="1" ht="15" customHeight="1"/>
    <row r="90" s="18" customFormat="1" ht="15" customHeight="1"/>
    <row r="91" s="18" customFormat="1" ht="15" customHeight="1"/>
    <row r="92" s="18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B6:B7"/>
    <mergeCell ref="T6:W6"/>
    <mergeCell ref="X6:AA6"/>
    <mergeCell ref="AB6:AE6"/>
    <mergeCell ref="AF6:AI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J36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20" customWidth="1"/>
    <col min="2" max="2" width="42.85546875" style="20" bestFit="1" customWidth="1"/>
    <col min="3" max="6" width="10.85546875" style="20" customWidth="1"/>
    <col min="7" max="35" width="11" style="20" customWidth="1"/>
    <col min="36" max="36" width="0.85546875" style="20" customWidth="1"/>
    <col min="37" max="16384" width="10.28515625" style="20"/>
  </cols>
  <sheetData>
    <row r="2" spans="2:35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pans="2:35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2:35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2:35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2:35" ht="15" customHeight="1">
      <c r="B6" s="213" t="s">
        <v>239</v>
      </c>
      <c r="C6" s="155">
        <v>2019</v>
      </c>
      <c r="D6" s="198">
        <v>2018</v>
      </c>
      <c r="E6" s="199"/>
      <c r="F6" s="199"/>
      <c r="G6" s="200"/>
      <c r="H6" s="217">
        <v>2017</v>
      </c>
      <c r="I6" s="217"/>
      <c r="J6" s="217"/>
      <c r="K6" s="218"/>
      <c r="L6" s="216">
        <v>2016</v>
      </c>
      <c r="M6" s="217"/>
      <c r="N6" s="217"/>
      <c r="O6" s="218"/>
      <c r="P6" s="216">
        <v>2015</v>
      </c>
      <c r="Q6" s="217"/>
      <c r="R6" s="217"/>
      <c r="S6" s="218"/>
      <c r="T6" s="216">
        <v>2014</v>
      </c>
      <c r="U6" s="217"/>
      <c r="V6" s="217"/>
      <c r="W6" s="218"/>
      <c r="X6" s="216">
        <v>2013</v>
      </c>
      <c r="Y6" s="217"/>
      <c r="Z6" s="217"/>
      <c r="AA6" s="218"/>
      <c r="AB6" s="216">
        <v>2012</v>
      </c>
      <c r="AC6" s="217"/>
      <c r="AD6" s="217"/>
      <c r="AE6" s="218"/>
      <c r="AF6" s="216">
        <v>2011</v>
      </c>
      <c r="AG6" s="217"/>
      <c r="AH6" s="217"/>
      <c r="AI6" s="218"/>
    </row>
    <row r="7" spans="2:35" s="22" customFormat="1" ht="15" customHeight="1">
      <c r="B7" s="214"/>
      <c r="C7" s="80" t="s">
        <v>0</v>
      </c>
      <c r="D7" s="80" t="s">
        <v>3</v>
      </c>
      <c r="E7" s="80" t="s">
        <v>2</v>
      </c>
      <c r="F7" s="80" t="s">
        <v>1</v>
      </c>
      <c r="G7" s="80" t="s">
        <v>0</v>
      </c>
      <c r="H7" s="80" t="s">
        <v>3</v>
      </c>
      <c r="I7" s="80" t="s">
        <v>2</v>
      </c>
      <c r="J7" s="80" t="s">
        <v>1</v>
      </c>
      <c r="K7" s="80" t="s">
        <v>0</v>
      </c>
      <c r="L7" s="80" t="s">
        <v>3</v>
      </c>
      <c r="M7" s="80" t="s">
        <v>2</v>
      </c>
      <c r="N7" s="80" t="s">
        <v>1</v>
      </c>
      <c r="O7" s="80" t="s">
        <v>0</v>
      </c>
      <c r="P7" s="80" t="s">
        <v>3</v>
      </c>
      <c r="Q7" s="80" t="s">
        <v>2</v>
      </c>
      <c r="R7" s="11" t="s">
        <v>1</v>
      </c>
      <c r="S7" s="11" t="s">
        <v>0</v>
      </c>
      <c r="T7" s="11" t="s">
        <v>3</v>
      </c>
      <c r="U7" s="11" t="s">
        <v>2</v>
      </c>
      <c r="V7" s="11" t="s">
        <v>1</v>
      </c>
      <c r="W7" s="11" t="s">
        <v>0</v>
      </c>
      <c r="X7" s="11" t="s">
        <v>3</v>
      </c>
      <c r="Y7" s="11" t="s">
        <v>2</v>
      </c>
      <c r="Z7" s="11" t="s">
        <v>1</v>
      </c>
      <c r="AA7" s="11" t="s">
        <v>0</v>
      </c>
      <c r="AB7" s="11" t="s">
        <v>3</v>
      </c>
      <c r="AC7" s="11" t="s">
        <v>2</v>
      </c>
      <c r="AD7" s="11" t="s">
        <v>1</v>
      </c>
      <c r="AE7" s="11" t="s">
        <v>0</v>
      </c>
      <c r="AF7" s="11" t="s">
        <v>3</v>
      </c>
      <c r="AG7" s="11" t="s">
        <v>2</v>
      </c>
      <c r="AH7" s="11" t="s">
        <v>1</v>
      </c>
      <c r="AI7" s="11" t="s">
        <v>0</v>
      </c>
    </row>
    <row r="8" spans="2:35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</row>
    <row r="9" spans="2:35" ht="15" customHeight="1">
      <c r="B9" s="53" t="s">
        <v>248</v>
      </c>
      <c r="C9" s="54">
        <v>13167</v>
      </c>
      <c r="D9" s="54">
        <v>30619</v>
      </c>
      <c r="E9" s="54">
        <v>16799</v>
      </c>
      <c r="F9" s="54">
        <v>11733</v>
      </c>
      <c r="G9" s="54">
        <v>8839</v>
      </c>
      <c r="H9" s="54">
        <v>53863</v>
      </c>
      <c r="I9" s="54">
        <v>7842</v>
      </c>
      <c r="J9" s="54">
        <v>7475</v>
      </c>
      <c r="K9" s="54">
        <v>8605</v>
      </c>
      <c r="L9" s="54">
        <v>8234</v>
      </c>
      <c r="M9" s="54">
        <v>14619</v>
      </c>
      <c r="N9" s="54">
        <v>-71974</v>
      </c>
      <c r="O9" s="54">
        <v>103417</v>
      </c>
      <c r="P9" s="54">
        <v>6495</v>
      </c>
      <c r="Q9" s="54">
        <v>87285</v>
      </c>
      <c r="R9" s="54">
        <v>12534</v>
      </c>
      <c r="S9" s="54">
        <v>14789</v>
      </c>
      <c r="T9" s="54">
        <v>16561</v>
      </c>
      <c r="U9" s="54">
        <v>17477</v>
      </c>
      <c r="V9" s="54">
        <v>7732.5792500000007</v>
      </c>
      <c r="W9" s="54">
        <v>8351.4207499999993</v>
      </c>
      <c r="X9" s="54">
        <v>31930</v>
      </c>
      <c r="Y9" s="54">
        <v>1051</v>
      </c>
      <c r="Z9" s="54">
        <v>1367</v>
      </c>
      <c r="AA9" s="54">
        <v>1641</v>
      </c>
      <c r="AB9" s="54">
        <v>1423</v>
      </c>
      <c r="AC9" s="54">
        <v>700</v>
      </c>
      <c r="AD9" s="54">
        <v>813</v>
      </c>
      <c r="AE9" s="54">
        <v>1477</v>
      </c>
      <c r="AF9" s="54">
        <v>1510</v>
      </c>
      <c r="AG9" s="54">
        <v>2042</v>
      </c>
      <c r="AH9" s="54">
        <v>8551</v>
      </c>
      <c r="AI9" s="54">
        <v>56486</v>
      </c>
    </row>
    <row r="10" spans="2:35" ht="15" customHeight="1">
      <c r="B10" s="53" t="s">
        <v>158</v>
      </c>
      <c r="C10" s="54">
        <v>141</v>
      </c>
      <c r="D10" s="54">
        <v>3969</v>
      </c>
      <c r="E10" s="54">
        <v>1366</v>
      </c>
      <c r="F10" s="54">
        <v>-1142</v>
      </c>
      <c r="G10" s="54">
        <v>6</v>
      </c>
      <c r="H10" s="54">
        <v>-1495</v>
      </c>
      <c r="I10" s="54">
        <v>548</v>
      </c>
      <c r="J10" s="54">
        <v>4459</v>
      </c>
      <c r="K10" s="54">
        <v>1587</v>
      </c>
      <c r="L10" s="54">
        <v>1890</v>
      </c>
      <c r="M10" s="54">
        <v>1578</v>
      </c>
      <c r="N10" s="54">
        <v>-2382</v>
      </c>
      <c r="O10" s="54">
        <v>2889</v>
      </c>
      <c r="P10" s="54">
        <v>1116</v>
      </c>
      <c r="Q10" s="54">
        <v>2657</v>
      </c>
      <c r="R10" s="54">
        <v>3646</v>
      </c>
      <c r="S10" s="54">
        <v>145</v>
      </c>
      <c r="T10" s="54">
        <v>1303</v>
      </c>
      <c r="U10" s="54">
        <v>1907</v>
      </c>
      <c r="V10" s="54">
        <v>2143</v>
      </c>
      <c r="W10" s="54">
        <v>1304</v>
      </c>
      <c r="X10" s="54">
        <v>3351</v>
      </c>
      <c r="Y10" s="54">
        <v>5033</v>
      </c>
      <c r="Z10" s="54">
        <v>0</v>
      </c>
      <c r="AA10" s="54">
        <v>0</v>
      </c>
      <c r="AB10" s="54">
        <v>-773</v>
      </c>
      <c r="AC10" s="54">
        <v>773</v>
      </c>
      <c r="AD10" s="54">
        <v>0</v>
      </c>
      <c r="AE10" s="54">
        <v>0</v>
      </c>
      <c r="AF10" s="54">
        <v>0</v>
      </c>
      <c r="AG10" s="54">
        <v>0</v>
      </c>
      <c r="AH10" s="54">
        <v>0</v>
      </c>
      <c r="AI10" s="54">
        <v>0</v>
      </c>
    </row>
    <row r="11" spans="2:35" ht="15" customHeight="1">
      <c r="B11" s="53" t="s">
        <v>159</v>
      </c>
      <c r="C11" s="54">
        <v>36469</v>
      </c>
      <c r="D11" s="54">
        <v>5459</v>
      </c>
      <c r="E11" s="54">
        <v>9129</v>
      </c>
      <c r="F11" s="54">
        <v>2326</v>
      </c>
      <c r="G11" s="54">
        <v>1819</v>
      </c>
      <c r="H11" s="54">
        <v>-1722</v>
      </c>
      <c r="I11" s="54">
        <v>2393</v>
      </c>
      <c r="J11" s="54">
        <v>10439</v>
      </c>
      <c r="K11" s="54">
        <v>3713</v>
      </c>
      <c r="L11" s="54">
        <v>8389</v>
      </c>
      <c r="M11" s="54">
        <v>788</v>
      </c>
      <c r="N11" s="54">
        <v>9261</v>
      </c>
      <c r="O11" s="54">
        <v>1073</v>
      </c>
      <c r="P11" s="54">
        <v>12270</v>
      </c>
      <c r="Q11" s="54">
        <v>394</v>
      </c>
      <c r="R11" s="54">
        <v>6857</v>
      </c>
      <c r="S11" s="54">
        <v>1363</v>
      </c>
      <c r="T11" s="54">
        <v>954</v>
      </c>
      <c r="U11" s="54">
        <v>2895</v>
      </c>
      <c r="V11" s="54">
        <v>-12</v>
      </c>
      <c r="W11" s="54">
        <v>664</v>
      </c>
      <c r="X11" s="54">
        <v>2549</v>
      </c>
      <c r="Y11" s="54">
        <v>57062</v>
      </c>
      <c r="Z11" s="54">
        <v>58719</v>
      </c>
      <c r="AA11" s="54">
        <v>11498</v>
      </c>
      <c r="AB11" s="54">
        <v>-4731</v>
      </c>
      <c r="AC11" s="54">
        <v>10878</v>
      </c>
      <c r="AD11" s="54">
        <v>-54855</v>
      </c>
      <c r="AE11" s="54">
        <v>99296</v>
      </c>
      <c r="AF11" s="54">
        <v>4799</v>
      </c>
      <c r="AG11" s="54">
        <v>1972</v>
      </c>
      <c r="AH11" s="54">
        <v>17152</v>
      </c>
      <c r="AI11" s="54">
        <v>10671</v>
      </c>
    </row>
    <row r="12" spans="2:35" s="28" customFormat="1" ht="15" customHeight="1">
      <c r="B12" s="53" t="s">
        <v>162</v>
      </c>
      <c r="C12" s="54">
        <v>65839</v>
      </c>
      <c r="D12" s="54">
        <v>65498</v>
      </c>
      <c r="E12" s="54">
        <v>65358</v>
      </c>
      <c r="F12" s="54">
        <v>44112</v>
      </c>
      <c r="G12" s="54">
        <v>32647</v>
      </c>
      <c r="H12" s="54">
        <v>33957</v>
      </c>
      <c r="I12" s="54">
        <v>37863</v>
      </c>
      <c r="J12" s="54">
        <v>43595</v>
      </c>
      <c r="K12" s="54">
        <v>21858</v>
      </c>
      <c r="L12" s="54">
        <v>30841</v>
      </c>
      <c r="M12" s="54">
        <v>33653</v>
      </c>
      <c r="N12" s="54">
        <v>20896</v>
      </c>
      <c r="O12" s="54">
        <v>14637</v>
      </c>
      <c r="P12" s="54">
        <v>20065</v>
      </c>
      <c r="Q12" s="54">
        <v>23143</v>
      </c>
      <c r="R12" s="54">
        <v>13313</v>
      </c>
      <c r="S12" s="54">
        <v>15036</v>
      </c>
      <c r="T12" s="54">
        <v>13175</v>
      </c>
      <c r="U12" s="54">
        <v>23772</v>
      </c>
      <c r="V12" s="54">
        <v>2109</v>
      </c>
      <c r="W12" s="54">
        <v>3287</v>
      </c>
      <c r="X12" s="54">
        <v>1671</v>
      </c>
      <c r="Y12" s="54">
        <v>8231</v>
      </c>
      <c r="Z12" s="54">
        <v>5843</v>
      </c>
      <c r="AA12" s="54">
        <v>3651</v>
      </c>
      <c r="AB12" s="54">
        <v>8427</v>
      </c>
      <c r="AC12" s="54">
        <v>22705</v>
      </c>
      <c r="AD12" s="54">
        <v>21305</v>
      </c>
      <c r="AE12" s="54">
        <v>29613</v>
      </c>
      <c r="AF12" s="54">
        <v>20022</v>
      </c>
      <c r="AG12" s="54">
        <v>19886</v>
      </c>
      <c r="AH12" s="54">
        <v>17897</v>
      </c>
      <c r="AI12" s="54">
        <v>10949</v>
      </c>
    </row>
    <row r="13" spans="2:35" s="28" customFormat="1" ht="15" customHeight="1">
      <c r="B13" s="53" t="s">
        <v>164</v>
      </c>
      <c r="C13" s="54">
        <v>1597</v>
      </c>
      <c r="D13" s="54">
        <v>19619</v>
      </c>
      <c r="E13" s="54">
        <v>1651</v>
      </c>
      <c r="F13" s="54">
        <v>4119</v>
      </c>
      <c r="G13" s="54">
        <v>3618</v>
      </c>
      <c r="H13" s="54">
        <v>6204</v>
      </c>
      <c r="I13" s="54">
        <v>4359</v>
      </c>
      <c r="J13" s="54">
        <v>9414</v>
      </c>
      <c r="K13" s="54">
        <v>7689</v>
      </c>
      <c r="L13" s="54">
        <v>429</v>
      </c>
      <c r="M13" s="54">
        <v>8831</v>
      </c>
      <c r="N13" s="54">
        <v>10364</v>
      </c>
      <c r="O13" s="54">
        <v>7558</v>
      </c>
      <c r="P13" s="54">
        <v>13145</v>
      </c>
      <c r="Q13" s="54">
        <v>4210</v>
      </c>
      <c r="R13" s="54">
        <v>7038</v>
      </c>
      <c r="S13" s="54">
        <v>5214</v>
      </c>
      <c r="T13" s="54">
        <v>11527</v>
      </c>
      <c r="U13" s="54">
        <v>6818</v>
      </c>
      <c r="V13" s="54">
        <v>13246</v>
      </c>
      <c r="W13" s="54">
        <v>4780</v>
      </c>
      <c r="X13" s="54">
        <v>-15517</v>
      </c>
      <c r="Y13" s="54">
        <v>32974</v>
      </c>
      <c r="Z13" s="54">
        <v>23247</v>
      </c>
      <c r="AA13" s="54">
        <v>12784</v>
      </c>
      <c r="AB13" s="54">
        <v>24148</v>
      </c>
      <c r="AC13" s="54">
        <v>1790</v>
      </c>
      <c r="AD13" s="54">
        <v>13903</v>
      </c>
      <c r="AE13" s="54">
        <v>5755</v>
      </c>
      <c r="AF13" s="54">
        <v>5293</v>
      </c>
      <c r="AG13" s="54">
        <v>5478</v>
      </c>
      <c r="AH13" s="54">
        <v>28234</v>
      </c>
      <c r="AI13" s="54">
        <v>6346</v>
      </c>
    </row>
    <row r="14" spans="2:35" ht="15" customHeight="1">
      <c r="B14" s="53" t="s">
        <v>163</v>
      </c>
      <c r="C14" s="54">
        <v>0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0</v>
      </c>
      <c r="N14" s="54">
        <v>0</v>
      </c>
      <c r="O14" s="54">
        <v>0</v>
      </c>
      <c r="P14" s="54">
        <v>0</v>
      </c>
      <c r="Q14" s="54">
        <v>0</v>
      </c>
      <c r="R14" s="54">
        <v>0</v>
      </c>
      <c r="S14" s="54">
        <v>0</v>
      </c>
      <c r="T14" s="54">
        <v>-10543</v>
      </c>
      <c r="U14" s="54">
        <v>10543</v>
      </c>
      <c r="V14" s="54">
        <v>0</v>
      </c>
      <c r="W14" s="54">
        <v>0</v>
      </c>
      <c r="X14" s="54">
        <v>29186</v>
      </c>
      <c r="Y14" s="54">
        <v>0</v>
      </c>
      <c r="Z14" s="54">
        <v>0</v>
      </c>
      <c r="AA14" s="54">
        <v>0</v>
      </c>
      <c r="AB14" s="54">
        <v>0</v>
      </c>
      <c r="AC14" s="54">
        <v>0</v>
      </c>
      <c r="AD14" s="54">
        <v>0</v>
      </c>
      <c r="AE14" s="54">
        <v>0</v>
      </c>
      <c r="AF14" s="54">
        <v>0</v>
      </c>
      <c r="AG14" s="54">
        <v>0</v>
      </c>
      <c r="AH14" s="54">
        <v>0</v>
      </c>
      <c r="AI14" s="54">
        <v>0</v>
      </c>
    </row>
    <row r="15" spans="2:35" ht="15" customHeight="1">
      <c r="B15" s="53" t="s">
        <v>160</v>
      </c>
      <c r="C15" s="54">
        <v>0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0</v>
      </c>
      <c r="N15" s="54">
        <v>0</v>
      </c>
      <c r="O15" s="54">
        <v>0</v>
      </c>
      <c r="P15" s="54">
        <v>0</v>
      </c>
      <c r="Q15" s="54">
        <v>0</v>
      </c>
      <c r="R15" s="54">
        <v>0</v>
      </c>
      <c r="S15" s="54">
        <v>0</v>
      </c>
      <c r="T15" s="54">
        <v>0</v>
      </c>
      <c r="U15" s="54">
        <v>0</v>
      </c>
      <c r="V15" s="54">
        <v>0</v>
      </c>
      <c r="W15" s="54">
        <v>0</v>
      </c>
      <c r="X15" s="54">
        <v>111</v>
      </c>
      <c r="Y15" s="54">
        <v>170</v>
      </c>
      <c r="Z15" s="54">
        <v>4194</v>
      </c>
      <c r="AA15" s="54">
        <v>11604</v>
      </c>
      <c r="AB15" s="54">
        <v>11037</v>
      </c>
      <c r="AC15" s="54">
        <v>9049</v>
      </c>
      <c r="AD15" s="54">
        <v>5359</v>
      </c>
      <c r="AE15" s="54">
        <v>4975</v>
      </c>
      <c r="AF15" s="54">
        <v>5413</v>
      </c>
      <c r="AG15" s="54">
        <v>4623</v>
      </c>
      <c r="AH15" s="54">
        <v>3289</v>
      </c>
      <c r="AI15" s="54">
        <v>3372</v>
      </c>
    </row>
    <row r="16" spans="2:35" ht="15" customHeight="1">
      <c r="B16" s="53" t="s">
        <v>161</v>
      </c>
      <c r="C16" s="54">
        <v>0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54">
        <v>0</v>
      </c>
      <c r="R16" s="54">
        <v>0</v>
      </c>
      <c r="S16" s="54">
        <v>0</v>
      </c>
      <c r="T16" s="54">
        <v>2886</v>
      </c>
      <c r="U16" s="54">
        <v>4331</v>
      </c>
      <c r="V16" s="54">
        <v>4330</v>
      </c>
      <c r="W16" s="54">
        <v>4330</v>
      </c>
      <c r="X16" s="54">
        <v>3234</v>
      </c>
      <c r="Y16" s="54">
        <v>4981</v>
      </c>
      <c r="Z16" s="54">
        <v>3332</v>
      </c>
      <c r="AA16" s="54">
        <v>0</v>
      </c>
      <c r="AB16" s="54">
        <v>0</v>
      </c>
      <c r="AC16" s="54">
        <v>0</v>
      </c>
      <c r="AD16" s="54">
        <v>0</v>
      </c>
      <c r="AE16" s="54">
        <v>0</v>
      </c>
      <c r="AF16" s="54">
        <v>0</v>
      </c>
      <c r="AG16" s="54">
        <v>0</v>
      </c>
      <c r="AH16" s="54">
        <v>0</v>
      </c>
      <c r="AI16" s="54">
        <v>0</v>
      </c>
    </row>
    <row r="17" spans="2:36" ht="15" customHeight="1">
      <c r="B17" s="53" t="s">
        <v>157</v>
      </c>
      <c r="C17" s="54">
        <v>0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4">
        <v>0</v>
      </c>
      <c r="T17" s="54">
        <v>0</v>
      </c>
      <c r="U17" s="54">
        <v>0</v>
      </c>
      <c r="V17" s="54">
        <v>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39</v>
      </c>
      <c r="AC17" s="54">
        <v>-25</v>
      </c>
      <c r="AD17" s="54">
        <v>14</v>
      </c>
      <c r="AE17" s="54">
        <v>11</v>
      </c>
      <c r="AF17" s="54">
        <v>285</v>
      </c>
      <c r="AG17" s="54">
        <v>756</v>
      </c>
      <c r="AH17" s="54">
        <v>33500</v>
      </c>
      <c r="AI17" s="54">
        <v>0</v>
      </c>
    </row>
    <row r="18" spans="2:36" s="18" customFormat="1" ht="15" customHeight="1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8"/>
      <c r="P18" s="28"/>
      <c r="Q18" s="28"/>
      <c r="R18" s="28"/>
      <c r="S18" s="28"/>
      <c r="T18" s="28"/>
      <c r="U18" s="28"/>
      <c r="V18" s="28"/>
      <c r="W18" s="28"/>
      <c r="X18" s="28"/>
      <c r="Z18" s="26"/>
      <c r="AA18" s="26"/>
      <c r="AB18" s="26"/>
      <c r="AC18" s="26"/>
      <c r="AD18" s="26"/>
      <c r="AE18" s="26"/>
      <c r="AF18" s="26"/>
      <c r="AG18" s="26"/>
      <c r="AH18" s="26"/>
      <c r="AI18" s="26"/>
    </row>
    <row r="19" spans="2:36" s="25" customFormat="1" ht="15" customHeight="1">
      <c r="B19" s="3" t="s">
        <v>135</v>
      </c>
      <c r="C19" s="86">
        <v>117213</v>
      </c>
      <c r="D19" s="86">
        <v>125164</v>
      </c>
      <c r="E19" s="86">
        <v>94303</v>
      </c>
      <c r="F19" s="86">
        <v>61148</v>
      </c>
      <c r="G19" s="86">
        <v>46929</v>
      </c>
      <c r="H19" s="86">
        <f t="shared" ref="H19:AI19" ca="1" si="0">SUM(H9:H37)</f>
        <v>90807</v>
      </c>
      <c r="I19" s="86">
        <f t="shared" ca="1" si="0"/>
        <v>53005</v>
      </c>
      <c r="J19" s="86">
        <f t="shared" ca="1" si="0"/>
        <v>75382</v>
      </c>
      <c r="K19" s="86">
        <f t="shared" ca="1" si="0"/>
        <v>43452</v>
      </c>
      <c r="L19" s="86">
        <f t="shared" ca="1" si="0"/>
        <v>49783</v>
      </c>
      <c r="M19" s="86">
        <f t="shared" ca="1" si="0"/>
        <v>59469</v>
      </c>
      <c r="N19" s="86">
        <f t="shared" ca="1" si="0"/>
        <v>-33835</v>
      </c>
      <c r="O19" s="86">
        <f t="shared" ca="1" si="0"/>
        <v>129574</v>
      </c>
      <c r="P19" s="86">
        <f t="shared" ca="1" si="0"/>
        <v>53091</v>
      </c>
      <c r="Q19" s="86">
        <f t="shared" ca="1" si="0"/>
        <v>117689</v>
      </c>
      <c r="R19" s="86">
        <f t="shared" ca="1" si="0"/>
        <v>43388</v>
      </c>
      <c r="S19" s="86">
        <f t="shared" ca="1" si="0"/>
        <v>36547</v>
      </c>
      <c r="T19" s="86">
        <f t="shared" ca="1" si="0"/>
        <v>35863</v>
      </c>
      <c r="U19" s="86">
        <f t="shared" ca="1" si="0"/>
        <v>67743</v>
      </c>
      <c r="V19" s="86">
        <f t="shared" ca="1" si="0"/>
        <v>29548.579250000003</v>
      </c>
      <c r="W19" s="86">
        <f t="shared" ca="1" si="0"/>
        <v>22716.420749999997</v>
      </c>
      <c r="X19" s="86">
        <f t="shared" ca="1" si="0"/>
        <v>56515</v>
      </c>
      <c r="Y19" s="86">
        <f t="shared" ca="1" si="0"/>
        <v>109502</v>
      </c>
      <c r="Z19" s="86">
        <f t="shared" ca="1" si="0"/>
        <v>96702</v>
      </c>
      <c r="AA19" s="86">
        <f t="shared" ca="1" si="0"/>
        <v>41178</v>
      </c>
      <c r="AB19" s="86">
        <f t="shared" ca="1" si="0"/>
        <v>39570</v>
      </c>
      <c r="AC19" s="86">
        <f t="shared" ca="1" si="0"/>
        <v>45870</v>
      </c>
      <c r="AD19" s="86">
        <f t="shared" ca="1" si="0"/>
        <v>-13461</v>
      </c>
      <c r="AE19" s="86">
        <f t="shared" ca="1" si="0"/>
        <v>141127</v>
      </c>
      <c r="AF19" s="86">
        <f t="shared" ca="1" si="0"/>
        <v>37322</v>
      </c>
      <c r="AG19" s="86">
        <f t="shared" ca="1" si="0"/>
        <v>34757</v>
      </c>
      <c r="AH19" s="86">
        <f t="shared" ca="1" si="0"/>
        <v>108623</v>
      </c>
      <c r="AI19" s="86">
        <f t="shared" ca="1" si="0"/>
        <v>87824</v>
      </c>
      <c r="AJ19" s="27"/>
    </row>
    <row r="21" spans="2:36" s="104" customFormat="1" ht="15" hidden="1" customHeight="1">
      <c r="B21" s="104" t="s">
        <v>262</v>
      </c>
      <c r="E21" s="130">
        <v>0</v>
      </c>
      <c r="F21" s="130">
        <v>0</v>
      </c>
      <c r="G21" s="105">
        <v>0</v>
      </c>
      <c r="H21" s="105">
        <v>0</v>
      </c>
      <c r="I21" s="105">
        <v>0</v>
      </c>
      <c r="J21" s="105">
        <v>0</v>
      </c>
      <c r="K21" s="105">
        <v>0</v>
      </c>
      <c r="L21" s="105">
        <v>0</v>
      </c>
      <c r="M21" s="105">
        <v>0</v>
      </c>
      <c r="N21" s="105">
        <v>0</v>
      </c>
      <c r="O21" s="105">
        <v>0</v>
      </c>
      <c r="P21" s="105">
        <v>0</v>
      </c>
      <c r="Q21" s="105">
        <v>-0.35093999998935033</v>
      </c>
      <c r="R21" s="105">
        <v>0.25350000000617001</v>
      </c>
      <c r="S21" s="105">
        <v>9.743999999773223E-2</v>
      </c>
      <c r="T21" s="105">
        <v>0</v>
      </c>
      <c r="U21" s="105">
        <v>0</v>
      </c>
      <c r="V21" s="105">
        <v>3.2059999997727573E-2</v>
      </c>
      <c r="W21" s="105">
        <v>-3.2059999997727573E-2</v>
      </c>
      <c r="X21" s="105">
        <v>0</v>
      </c>
      <c r="Y21" s="105">
        <v>0</v>
      </c>
      <c r="Z21" s="105">
        <v>0</v>
      </c>
      <c r="AA21" s="105">
        <v>0</v>
      </c>
      <c r="AB21" s="105">
        <v>0</v>
      </c>
      <c r="AC21" s="105">
        <v>0</v>
      </c>
      <c r="AD21" s="105">
        <v>0</v>
      </c>
      <c r="AE21" s="105">
        <v>0</v>
      </c>
      <c r="AF21" s="105">
        <v>0</v>
      </c>
      <c r="AG21" s="105">
        <v>0</v>
      </c>
      <c r="AH21" s="105">
        <v>0</v>
      </c>
      <c r="AI21" s="105">
        <v>0</v>
      </c>
    </row>
    <row r="22" spans="2:36" ht="15" hidden="1" customHeight="1">
      <c r="C22" s="54">
        <v>117213</v>
      </c>
      <c r="D22" s="54">
        <f>327544-E22-F22-G22</f>
        <v>125164</v>
      </c>
      <c r="E22" s="54">
        <f>202380-F22-G22</f>
        <v>94303</v>
      </c>
      <c r="F22" s="54">
        <f>108077-G22</f>
        <v>61148</v>
      </c>
      <c r="G22" s="54">
        <v>46929</v>
      </c>
      <c r="H22" s="83">
        <f>SUM(D22:G22)</f>
        <v>327544</v>
      </c>
      <c r="I22" s="20" t="s">
        <v>266</v>
      </c>
      <c r="N22" s="29"/>
      <c r="P22" s="29"/>
    </row>
    <row r="23" spans="2:36" ht="15" hidden="1" customHeight="1">
      <c r="C23" s="54"/>
      <c r="D23" s="54">
        <f>D22-D19</f>
        <v>0</v>
      </c>
      <c r="E23" s="54">
        <f t="shared" ref="E23:G23" si="1">E22-E19</f>
        <v>0</v>
      </c>
      <c r="F23" s="54">
        <f t="shared" si="1"/>
        <v>0</v>
      </c>
      <c r="G23" s="54">
        <f t="shared" si="1"/>
        <v>0</v>
      </c>
    </row>
    <row r="24" spans="2:36" ht="15" hidden="1" customHeight="1">
      <c r="C24" s="54">
        <f>C22-C19</f>
        <v>0</v>
      </c>
      <c r="D24" s="54"/>
      <c r="E24" s="54"/>
      <c r="F24" s="54"/>
      <c r="G24" s="54"/>
      <c r="S24" s="29"/>
      <c r="T24" s="29"/>
      <c r="U24" s="29"/>
      <c r="V24" s="29"/>
      <c r="W24" s="29"/>
    </row>
    <row r="25" spans="2:36" ht="15" hidden="1" customHeight="1">
      <c r="C25" s="54"/>
      <c r="D25" s="54"/>
      <c r="E25" s="54"/>
      <c r="F25" s="54"/>
      <c r="G25" s="54"/>
    </row>
    <row r="26" spans="2:36" ht="15" hidden="1" customHeight="1">
      <c r="C26" s="54"/>
      <c r="D26" s="54"/>
      <c r="E26" s="54"/>
      <c r="F26" s="54"/>
      <c r="G26" s="54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17"/>
    </row>
    <row r="27" spans="2:36" ht="15" hidden="1" customHeight="1">
      <c r="C27" s="54"/>
      <c r="D27" s="54"/>
      <c r="E27" s="54"/>
      <c r="F27" s="54"/>
      <c r="G27" s="54"/>
    </row>
    <row r="28" spans="2:36" ht="15" hidden="1" customHeight="1">
      <c r="C28" s="54"/>
      <c r="D28" s="54"/>
      <c r="E28" s="54"/>
      <c r="F28" s="54"/>
      <c r="G28" s="54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</row>
    <row r="29" spans="2:36" ht="15" hidden="1" customHeight="1">
      <c r="C29" s="54"/>
      <c r="D29" s="54"/>
      <c r="E29" s="54"/>
      <c r="F29" s="54"/>
      <c r="G29" s="54"/>
    </row>
    <row r="30" spans="2:36" ht="15" hidden="1" customHeight="1">
      <c r="C30" s="54"/>
      <c r="D30" s="54"/>
      <c r="E30" s="54"/>
      <c r="F30" s="54"/>
      <c r="G30" s="54"/>
    </row>
    <row r="31" spans="2:36" ht="15" hidden="1" customHeight="1">
      <c r="C31" s="54"/>
      <c r="D31" s="54"/>
      <c r="E31" s="54"/>
      <c r="F31" s="54"/>
      <c r="G31" s="54"/>
    </row>
    <row r="32" spans="2:36" ht="15" hidden="1" customHeight="1">
      <c r="C32" s="54"/>
      <c r="D32" s="54"/>
      <c r="E32" s="54"/>
      <c r="F32" s="54"/>
      <c r="G32" s="54"/>
    </row>
    <row r="33" spans="3:7" ht="15" hidden="1" customHeight="1">
      <c r="C33" s="54"/>
      <c r="D33" s="54"/>
      <c r="E33" s="54"/>
      <c r="F33" s="54"/>
      <c r="G33" s="54"/>
    </row>
    <row r="34" spans="3:7" ht="15" customHeight="1">
      <c r="C34" s="54"/>
      <c r="D34" s="54"/>
      <c r="E34" s="54"/>
      <c r="F34" s="54"/>
      <c r="G34" s="54"/>
    </row>
    <row r="35" spans="3:7" ht="15" customHeight="1">
      <c r="C35" s="54"/>
      <c r="D35" s="54"/>
      <c r="E35" s="54"/>
      <c r="F35" s="54"/>
      <c r="G35" s="54"/>
    </row>
    <row r="36" spans="3:7" ht="15" customHeight="1">
      <c r="C36" s="54"/>
      <c r="D36" s="54"/>
      <c r="E36" s="54"/>
      <c r="F36" s="54"/>
      <c r="G36" s="54"/>
    </row>
  </sheetData>
  <customSheetViews>
    <customSheetView guid="{25BA17B7-2C09-419A-A76E-46AD397B1880}" scale="85" showPageBreaks="1" showGridLines="0" printArea="1" hiddenRows="1">
      <pane xSplit="2" ySplit="7" topLeftCell="C8" activePane="bottomRight" state="frozen"/>
      <selection pane="bottomRight" activeCell="O30" sqref="O30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9">
    <mergeCell ref="AF6:AI6"/>
    <mergeCell ref="B6:B7"/>
    <mergeCell ref="T6:W6"/>
    <mergeCell ref="X6:AA6"/>
    <mergeCell ref="AB6:AE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J79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63.7109375" style="20" customWidth="1"/>
    <col min="3" max="6" width="10.85546875" style="20" customWidth="1"/>
    <col min="7" max="35" width="11" style="20" customWidth="1"/>
    <col min="36" max="36" width="0.85546875" style="20" customWidth="1"/>
    <col min="37" max="16384" width="10.28515625" style="20"/>
  </cols>
  <sheetData>
    <row r="2" spans="2:35" ht="15" customHeight="1">
      <c r="B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pans="2:35" ht="15" customHeight="1">
      <c r="B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2:35" ht="15" customHeight="1">
      <c r="B4" s="21"/>
      <c r="C4" s="21">
        <f>SUM(C29:C31)</f>
        <v>-67382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2:35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2:35" ht="15" customHeight="1">
      <c r="B6" s="213" t="s">
        <v>241</v>
      </c>
      <c r="C6" s="155">
        <v>2019</v>
      </c>
      <c r="D6" s="216">
        <v>2018</v>
      </c>
      <c r="E6" s="217"/>
      <c r="F6" s="217"/>
      <c r="G6" s="218"/>
      <c r="H6" s="217">
        <v>2017</v>
      </c>
      <c r="I6" s="217"/>
      <c r="J6" s="217"/>
      <c r="K6" s="218"/>
      <c r="L6" s="216">
        <v>2016</v>
      </c>
      <c r="M6" s="217"/>
      <c r="N6" s="217"/>
      <c r="O6" s="218"/>
      <c r="P6" s="216">
        <v>2015</v>
      </c>
      <c r="Q6" s="217"/>
      <c r="R6" s="217"/>
      <c r="S6" s="218"/>
      <c r="T6" s="216">
        <v>2014</v>
      </c>
      <c r="U6" s="217"/>
      <c r="V6" s="217"/>
      <c r="W6" s="218"/>
      <c r="X6" s="216">
        <v>2013</v>
      </c>
      <c r="Y6" s="217"/>
      <c r="Z6" s="217"/>
      <c r="AA6" s="218"/>
      <c r="AB6" s="216">
        <v>2012</v>
      </c>
      <c r="AC6" s="217"/>
      <c r="AD6" s="217"/>
      <c r="AE6" s="218"/>
      <c r="AF6" s="216">
        <v>2011</v>
      </c>
      <c r="AG6" s="217"/>
      <c r="AH6" s="217"/>
      <c r="AI6" s="218"/>
    </row>
    <row r="7" spans="2:35" s="22" customFormat="1" ht="15" customHeight="1">
      <c r="B7" s="214"/>
      <c r="C7" s="80" t="s">
        <v>0</v>
      </c>
      <c r="D7" s="80" t="s">
        <v>3</v>
      </c>
      <c r="E7" s="80" t="s">
        <v>2</v>
      </c>
      <c r="F7" s="80" t="s">
        <v>1</v>
      </c>
      <c r="G7" s="80" t="s">
        <v>0</v>
      </c>
      <c r="H7" s="80" t="s">
        <v>3</v>
      </c>
      <c r="I7" s="80" t="s">
        <v>2</v>
      </c>
      <c r="J7" s="80" t="s">
        <v>1</v>
      </c>
      <c r="K7" s="80" t="s">
        <v>0</v>
      </c>
      <c r="L7" s="80" t="s">
        <v>3</v>
      </c>
      <c r="M7" s="80" t="s">
        <v>2</v>
      </c>
      <c r="N7" s="80" t="s">
        <v>1</v>
      </c>
      <c r="O7" s="80" t="s">
        <v>0</v>
      </c>
      <c r="P7" s="80" t="s">
        <v>3</v>
      </c>
      <c r="Q7" s="80" t="s">
        <v>2</v>
      </c>
      <c r="R7" s="11" t="s">
        <v>1</v>
      </c>
      <c r="S7" s="11" t="s">
        <v>0</v>
      </c>
      <c r="T7" s="11" t="s">
        <v>3</v>
      </c>
      <c r="U7" s="11" t="s">
        <v>2</v>
      </c>
      <c r="V7" s="11" t="s">
        <v>1</v>
      </c>
      <c r="W7" s="11" t="s">
        <v>0</v>
      </c>
      <c r="X7" s="11" t="s">
        <v>3</v>
      </c>
      <c r="Y7" s="11" t="s">
        <v>2</v>
      </c>
      <c r="Z7" s="11" t="s">
        <v>1</v>
      </c>
      <c r="AA7" s="11" t="s">
        <v>0</v>
      </c>
      <c r="AB7" s="11" t="s">
        <v>3</v>
      </c>
      <c r="AC7" s="11" t="s">
        <v>2</v>
      </c>
      <c r="AD7" s="11" t="s">
        <v>1</v>
      </c>
      <c r="AE7" s="11" t="s">
        <v>0</v>
      </c>
      <c r="AF7" s="11" t="s">
        <v>3</v>
      </c>
      <c r="AG7" s="11" t="s">
        <v>2</v>
      </c>
      <c r="AH7" s="11" t="s">
        <v>1</v>
      </c>
      <c r="AI7" s="11" t="s">
        <v>0</v>
      </c>
    </row>
    <row r="8" spans="2:35" ht="15" customHeight="1">
      <c r="B8" s="23"/>
      <c r="C8" s="23"/>
      <c r="D8" s="23"/>
      <c r="E8" s="23"/>
      <c r="F8" s="171"/>
      <c r="G8" s="171"/>
      <c r="H8" s="171"/>
      <c r="I8" s="172"/>
      <c r="J8" s="172"/>
      <c r="K8" s="172"/>
      <c r="L8" s="171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</row>
    <row r="9" spans="2:35" ht="15" customHeight="1">
      <c r="B9" s="53" t="s">
        <v>165</v>
      </c>
      <c r="C9" s="14">
        <v>11941</v>
      </c>
      <c r="D9" s="14">
        <v>17727</v>
      </c>
      <c r="E9" s="14">
        <v>13313</v>
      </c>
      <c r="F9" s="173">
        <v>13195</v>
      </c>
      <c r="G9" s="173">
        <v>9959</v>
      </c>
      <c r="H9" s="173">
        <v>13820</v>
      </c>
      <c r="I9" s="173">
        <v>14795</v>
      </c>
      <c r="J9" s="173">
        <v>15948</v>
      </c>
      <c r="K9" s="173">
        <v>13921</v>
      </c>
      <c r="L9" s="173">
        <v>14732</v>
      </c>
      <c r="M9" s="14">
        <v>18504</v>
      </c>
      <c r="N9" s="14">
        <v>17200</v>
      </c>
      <c r="O9" s="14">
        <v>13078</v>
      </c>
      <c r="P9" s="14">
        <v>11675</v>
      </c>
      <c r="Q9" s="14">
        <v>16700</v>
      </c>
      <c r="R9" s="14">
        <v>14821</v>
      </c>
      <c r="S9" s="14">
        <v>11807</v>
      </c>
      <c r="T9" s="14">
        <v>13273</v>
      </c>
      <c r="U9" s="14">
        <v>10952</v>
      </c>
      <c r="V9" s="14">
        <v>10849</v>
      </c>
      <c r="W9" s="14">
        <v>10039</v>
      </c>
      <c r="X9" s="14">
        <v>8475</v>
      </c>
      <c r="Y9" s="14">
        <v>8231</v>
      </c>
      <c r="Z9" s="14">
        <v>6875</v>
      </c>
      <c r="AA9" s="14">
        <v>6855</v>
      </c>
      <c r="AB9" s="14">
        <v>6451</v>
      </c>
      <c r="AC9" s="14">
        <v>10696</v>
      </c>
      <c r="AD9" s="14">
        <v>25398</v>
      </c>
      <c r="AE9" s="14">
        <v>8800</v>
      </c>
      <c r="AF9" s="14">
        <v>7836</v>
      </c>
      <c r="AG9" s="14">
        <v>25077</v>
      </c>
      <c r="AH9" s="14">
        <v>16709</v>
      </c>
      <c r="AI9" s="14">
        <v>6645</v>
      </c>
    </row>
    <row r="10" spans="2:35" ht="15" customHeight="1">
      <c r="B10" s="53" t="s">
        <v>166</v>
      </c>
      <c r="C10" s="14">
        <f>115307-67382</f>
        <v>47925</v>
      </c>
      <c r="D10" s="14">
        <v>81837</v>
      </c>
      <c r="E10" s="14">
        <v>95038</v>
      </c>
      <c r="F10" s="173">
        <v>77330</v>
      </c>
      <c r="G10" s="173">
        <v>52229</v>
      </c>
      <c r="H10" s="173">
        <v>271759</v>
      </c>
      <c r="I10" s="173">
        <v>104148</v>
      </c>
      <c r="J10" s="173">
        <v>74643</v>
      </c>
      <c r="K10" s="173">
        <v>83109</v>
      </c>
      <c r="L10" s="173">
        <v>99076</v>
      </c>
      <c r="M10" s="14">
        <v>84057</v>
      </c>
      <c r="N10" s="14">
        <v>109340</v>
      </c>
      <c r="O10" s="14">
        <v>53501</v>
      </c>
      <c r="P10" s="14">
        <v>-90470</v>
      </c>
      <c r="Q10" s="14">
        <v>110668</v>
      </c>
      <c r="R10" s="14">
        <v>101074</v>
      </c>
      <c r="S10" s="14">
        <v>44445</v>
      </c>
      <c r="T10" s="14">
        <v>63128</v>
      </c>
      <c r="U10" s="14">
        <v>54362</v>
      </c>
      <c r="V10" s="14">
        <v>51454</v>
      </c>
      <c r="W10" s="14">
        <v>41932</v>
      </c>
      <c r="X10" s="14">
        <v>59739</v>
      </c>
      <c r="Y10" s="14">
        <v>41774</v>
      </c>
      <c r="Z10" s="14">
        <v>63691</v>
      </c>
      <c r="AA10" s="14">
        <v>52468</v>
      </c>
      <c r="AB10" s="14">
        <v>20323</v>
      </c>
      <c r="AC10" s="14">
        <v>27912</v>
      </c>
      <c r="AD10" s="14">
        <v>16345</v>
      </c>
      <c r="AE10" s="14">
        <v>34026</v>
      </c>
      <c r="AF10" s="14">
        <v>17815</v>
      </c>
      <c r="AG10" s="14">
        <v>60953</v>
      </c>
      <c r="AH10" s="14">
        <v>8064</v>
      </c>
      <c r="AI10" s="14">
        <v>6231</v>
      </c>
    </row>
    <row r="11" spans="2:35" ht="15" customHeight="1">
      <c r="B11" s="53" t="s">
        <v>249</v>
      </c>
      <c r="C11" s="14">
        <v>5055</v>
      </c>
      <c r="D11" s="14">
        <v>5728</v>
      </c>
      <c r="E11" s="14">
        <v>8157</v>
      </c>
      <c r="F11" s="173">
        <v>10575</v>
      </c>
      <c r="G11" s="173">
        <v>10190</v>
      </c>
      <c r="H11" s="173">
        <v>8061</v>
      </c>
      <c r="I11" s="173">
        <v>12876</v>
      </c>
      <c r="J11" s="173">
        <v>18669</v>
      </c>
      <c r="K11" s="173">
        <v>18907</v>
      </c>
      <c r="L11" s="173">
        <v>22323</v>
      </c>
      <c r="M11" s="14">
        <v>26375</v>
      </c>
      <c r="N11" s="14">
        <v>59167</v>
      </c>
      <c r="O11" s="14">
        <v>99313</v>
      </c>
      <c r="P11" s="14">
        <v>113659</v>
      </c>
      <c r="Q11" s="14">
        <v>97537</v>
      </c>
      <c r="R11" s="14">
        <v>119897</v>
      </c>
      <c r="S11" s="14">
        <v>68475</v>
      </c>
      <c r="T11" s="14">
        <v>97249</v>
      </c>
      <c r="U11" s="14">
        <v>17936</v>
      </c>
      <c r="V11" s="14">
        <v>50579</v>
      </c>
      <c r="W11" s="14">
        <v>54985</v>
      </c>
      <c r="X11" s="14">
        <v>39809</v>
      </c>
      <c r="Y11" s="14">
        <v>112002</v>
      </c>
      <c r="Z11" s="14">
        <v>-18711</v>
      </c>
      <c r="AA11" s="14">
        <v>18711</v>
      </c>
      <c r="AB11" s="14">
        <v>7119</v>
      </c>
      <c r="AC11" s="14">
        <v>5609</v>
      </c>
      <c r="AD11" s="14">
        <v>10806</v>
      </c>
      <c r="AE11" s="14">
        <v>16831</v>
      </c>
      <c r="AF11" s="14">
        <v>20314</v>
      </c>
      <c r="AG11" s="14">
        <v>11452</v>
      </c>
      <c r="AH11" s="14">
        <v>10197</v>
      </c>
      <c r="AI11" s="14">
        <v>9166</v>
      </c>
    </row>
    <row r="12" spans="2:35" ht="15" customHeight="1">
      <c r="B12" s="53" t="s">
        <v>168</v>
      </c>
      <c r="C12" s="14">
        <v>7372</v>
      </c>
      <c r="D12" s="14">
        <v>8848</v>
      </c>
      <c r="E12" s="14">
        <v>2403</v>
      </c>
      <c r="F12" s="173">
        <v>2613</v>
      </c>
      <c r="G12" s="173">
        <v>2939</v>
      </c>
      <c r="H12" s="173">
        <v>2979</v>
      </c>
      <c r="I12" s="173">
        <v>6260</v>
      </c>
      <c r="J12" s="173">
        <v>4252</v>
      </c>
      <c r="K12" s="173">
        <v>4825</v>
      </c>
      <c r="L12" s="173">
        <v>5569</v>
      </c>
      <c r="M12" s="14">
        <v>8050</v>
      </c>
      <c r="N12" s="14">
        <v>8888</v>
      </c>
      <c r="O12" s="14">
        <v>7218</v>
      </c>
      <c r="P12" s="14">
        <v>5443</v>
      </c>
      <c r="Q12" s="14">
        <v>7164</v>
      </c>
      <c r="R12" s="14">
        <v>7001</v>
      </c>
      <c r="S12" s="14">
        <v>8566</v>
      </c>
      <c r="T12" s="14">
        <v>10028</v>
      </c>
      <c r="U12" s="14">
        <v>8117</v>
      </c>
      <c r="V12" s="14">
        <v>6214</v>
      </c>
      <c r="W12" s="14">
        <v>10209</v>
      </c>
      <c r="X12" s="14">
        <v>8309</v>
      </c>
      <c r="Y12" s="14">
        <v>6811</v>
      </c>
      <c r="Z12" s="14">
        <v>8583</v>
      </c>
      <c r="AA12" s="14">
        <v>7281</v>
      </c>
      <c r="AB12" s="14">
        <v>8243</v>
      </c>
      <c r="AC12" s="14">
        <v>8062</v>
      </c>
      <c r="AD12" s="14">
        <v>8079</v>
      </c>
      <c r="AE12" s="14">
        <v>7632</v>
      </c>
      <c r="AF12" s="14">
        <v>7069</v>
      </c>
      <c r="AG12" s="14">
        <v>2811</v>
      </c>
      <c r="AH12" s="14">
        <v>928</v>
      </c>
      <c r="AI12" s="14">
        <v>3591</v>
      </c>
    </row>
    <row r="13" spans="2:35" s="82" customFormat="1" ht="15" customHeight="1">
      <c r="B13" s="53" t="s">
        <v>169</v>
      </c>
      <c r="C13" s="14">
        <v>6263</v>
      </c>
      <c r="D13" s="14">
        <v>6264</v>
      </c>
      <c r="E13" s="14">
        <v>6263</v>
      </c>
      <c r="F13" s="173">
        <v>6263</v>
      </c>
      <c r="G13" s="173">
        <v>6263</v>
      </c>
      <c r="H13" s="173">
        <v>6264</v>
      </c>
      <c r="I13" s="173">
        <v>6263</v>
      </c>
      <c r="J13" s="173">
        <v>6263</v>
      </c>
      <c r="K13" s="173">
        <v>6263</v>
      </c>
      <c r="L13" s="173">
        <v>6264</v>
      </c>
      <c r="M13" s="14">
        <v>6263</v>
      </c>
      <c r="N13" s="14">
        <v>6263</v>
      </c>
      <c r="O13" s="14">
        <v>6263</v>
      </c>
      <c r="P13" s="14">
        <v>6264</v>
      </c>
      <c r="Q13" s="14">
        <v>6263</v>
      </c>
      <c r="R13" s="14">
        <v>6263</v>
      </c>
      <c r="S13" s="14">
        <v>6263</v>
      </c>
      <c r="T13" s="14">
        <v>6264</v>
      </c>
      <c r="U13" s="14">
        <v>6263</v>
      </c>
      <c r="V13" s="14">
        <v>6263</v>
      </c>
      <c r="W13" s="14">
        <v>6263</v>
      </c>
      <c r="X13" s="14">
        <v>6264</v>
      </c>
      <c r="Y13" s="14">
        <v>6263</v>
      </c>
      <c r="Z13" s="14">
        <v>6263</v>
      </c>
      <c r="AA13" s="14">
        <v>6263</v>
      </c>
      <c r="AB13" s="14">
        <v>6304</v>
      </c>
      <c r="AC13" s="14">
        <v>1952</v>
      </c>
      <c r="AD13" s="14">
        <v>2184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</row>
    <row r="14" spans="2:35" s="82" customFormat="1" ht="15" customHeight="1">
      <c r="B14" s="53" t="s">
        <v>171</v>
      </c>
      <c r="C14" s="14">
        <v>5880</v>
      </c>
      <c r="D14" s="14">
        <v>5525</v>
      </c>
      <c r="E14" s="14">
        <v>5069</v>
      </c>
      <c r="F14" s="14">
        <v>4389</v>
      </c>
      <c r="G14" s="173">
        <v>4556</v>
      </c>
      <c r="H14" s="173">
        <v>3938</v>
      </c>
      <c r="I14" s="173">
        <v>3907</v>
      </c>
      <c r="J14" s="14">
        <v>4227</v>
      </c>
      <c r="K14" s="14">
        <v>6643</v>
      </c>
      <c r="L14" s="14">
        <v>6006</v>
      </c>
      <c r="M14" s="14">
        <v>5601</v>
      </c>
      <c r="N14" s="14">
        <v>5635</v>
      </c>
      <c r="O14" s="14">
        <v>6609</v>
      </c>
      <c r="P14" s="14">
        <v>5689</v>
      </c>
      <c r="Q14" s="14">
        <v>6470</v>
      </c>
      <c r="R14" s="14">
        <v>6941</v>
      </c>
      <c r="S14" s="14">
        <v>6402</v>
      </c>
      <c r="T14" s="14">
        <v>6939</v>
      </c>
      <c r="U14" s="14">
        <v>6205</v>
      </c>
      <c r="V14" s="14">
        <v>4697</v>
      </c>
      <c r="W14" s="14">
        <v>5055</v>
      </c>
      <c r="X14" s="14">
        <v>4679</v>
      </c>
      <c r="Y14" s="14">
        <v>4951</v>
      </c>
      <c r="Z14" s="14">
        <v>5584</v>
      </c>
      <c r="AA14" s="14">
        <v>4395</v>
      </c>
      <c r="AB14" s="14">
        <v>7395</v>
      </c>
      <c r="AC14" s="14">
        <v>0</v>
      </c>
      <c r="AD14" s="14">
        <v>0</v>
      </c>
      <c r="AE14" s="14">
        <v>0</v>
      </c>
      <c r="AF14" s="14">
        <v>1620</v>
      </c>
      <c r="AG14" s="14">
        <v>0</v>
      </c>
      <c r="AH14" s="14">
        <v>0</v>
      </c>
      <c r="AI14" s="14">
        <v>0</v>
      </c>
    </row>
    <row r="15" spans="2:35" ht="15" customHeight="1">
      <c r="B15" s="53" t="s">
        <v>134</v>
      </c>
      <c r="C15" s="14">
        <v>4446</v>
      </c>
      <c r="D15" s="14">
        <v>12875</v>
      </c>
      <c r="E15" s="14">
        <v>14876</v>
      </c>
      <c r="F15" s="14">
        <v>13093</v>
      </c>
      <c r="G15" s="173">
        <v>16704</v>
      </c>
      <c r="H15" s="173">
        <v>8643</v>
      </c>
      <c r="I15" s="173">
        <v>20241</v>
      </c>
      <c r="J15" s="14">
        <v>22269</v>
      </c>
      <c r="K15" s="14">
        <v>15094</v>
      </c>
      <c r="L15" s="14">
        <v>15952</v>
      </c>
      <c r="M15" s="14">
        <v>7611</v>
      </c>
      <c r="N15" s="14">
        <v>24597</v>
      </c>
      <c r="O15" s="14">
        <v>12423</v>
      </c>
      <c r="P15" s="14">
        <v>11907</v>
      </c>
      <c r="Q15" s="14">
        <v>8396</v>
      </c>
      <c r="R15" s="14">
        <v>10599</v>
      </c>
      <c r="S15" s="14">
        <v>11901</v>
      </c>
      <c r="T15" s="14">
        <v>16983</v>
      </c>
      <c r="U15" s="14">
        <v>16374</v>
      </c>
      <c r="V15" s="14">
        <v>14259</v>
      </c>
      <c r="W15" s="14">
        <v>6441</v>
      </c>
      <c r="X15" s="14">
        <v>36925</v>
      </c>
      <c r="Y15" s="14">
        <v>-20865</v>
      </c>
      <c r="Z15" s="14">
        <v>68636</v>
      </c>
      <c r="AA15" s="14">
        <v>5354</v>
      </c>
      <c r="AB15" s="14">
        <v>-547</v>
      </c>
      <c r="AC15" s="14">
        <v>29855</v>
      </c>
      <c r="AD15" s="14">
        <v>26319</v>
      </c>
      <c r="AE15" s="14">
        <v>5920</v>
      </c>
      <c r="AF15" s="14">
        <v>30051</v>
      </c>
      <c r="AG15" s="14">
        <v>-12603</v>
      </c>
      <c r="AH15" s="14">
        <v>12537</v>
      </c>
      <c r="AI15" s="14">
        <v>6801</v>
      </c>
    </row>
    <row r="16" spans="2:35" ht="12.75">
      <c r="B16" s="53" t="s">
        <v>167</v>
      </c>
      <c r="C16" s="14">
        <v>0</v>
      </c>
      <c r="D16" s="14">
        <v>0</v>
      </c>
      <c r="E16" s="14">
        <v>0</v>
      </c>
      <c r="F16" s="14">
        <v>0</v>
      </c>
      <c r="G16" s="173">
        <v>0</v>
      </c>
      <c r="H16" s="173">
        <v>0</v>
      </c>
      <c r="I16" s="173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/>
      <c r="W16" s="14">
        <v>0</v>
      </c>
      <c r="X16" s="14">
        <v>1679</v>
      </c>
      <c r="Y16" s="14">
        <v>-1</v>
      </c>
      <c r="Z16" s="14">
        <v>18349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</row>
    <row r="17" spans="2:36" ht="15" customHeight="1">
      <c r="B17" s="53" t="s">
        <v>170</v>
      </c>
      <c r="C17" s="14">
        <v>0</v>
      </c>
      <c r="D17" s="14">
        <v>0</v>
      </c>
      <c r="E17" s="14">
        <v>0</v>
      </c>
      <c r="F17" s="14">
        <v>0</v>
      </c>
      <c r="G17" s="173">
        <v>0</v>
      </c>
      <c r="H17" s="173">
        <v>0</v>
      </c>
      <c r="I17" s="173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225</v>
      </c>
      <c r="U17" s="14">
        <v>0</v>
      </c>
      <c r="V17" s="14">
        <v>0</v>
      </c>
      <c r="W17" s="14">
        <v>0</v>
      </c>
      <c r="X17" s="14">
        <v>57</v>
      </c>
      <c r="Y17" s="14">
        <v>78</v>
      </c>
      <c r="Z17" s="14">
        <v>0</v>
      </c>
      <c r="AA17" s="14">
        <v>0</v>
      </c>
      <c r="AB17" s="14">
        <v>901</v>
      </c>
      <c r="AC17" s="14">
        <v>3193</v>
      </c>
      <c r="AD17" s="14">
        <v>-1124</v>
      </c>
      <c r="AE17" s="14">
        <v>1124</v>
      </c>
      <c r="AF17" s="14">
        <v>1291</v>
      </c>
      <c r="AG17" s="14">
        <v>1129</v>
      </c>
      <c r="AH17" s="14">
        <v>926</v>
      </c>
      <c r="AI17" s="14">
        <v>4178</v>
      </c>
    </row>
    <row r="18" spans="2:36" s="82" customFormat="1" ht="15" customHeight="1">
      <c r="B18" s="53" t="s">
        <v>173</v>
      </c>
      <c r="C18" s="14">
        <v>0</v>
      </c>
      <c r="D18" s="14">
        <v>0</v>
      </c>
      <c r="E18" s="14">
        <v>0</v>
      </c>
      <c r="F18" s="14">
        <v>0</v>
      </c>
      <c r="G18" s="173">
        <v>0</v>
      </c>
      <c r="H18" s="173">
        <v>0</v>
      </c>
      <c r="I18" s="173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9017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</row>
    <row r="20" spans="2:36" s="30" customFormat="1" ht="15" customHeight="1">
      <c r="B20" s="24"/>
      <c r="C20" s="24"/>
      <c r="D20" s="24"/>
      <c r="E20" s="24"/>
      <c r="F20" s="24"/>
      <c r="G20" s="174"/>
      <c r="H20" s="174"/>
      <c r="I20" s="174"/>
      <c r="J20" s="24"/>
      <c r="K20" s="96"/>
      <c r="L20" s="24"/>
      <c r="M20" s="24"/>
      <c r="N20" s="24"/>
      <c r="O20" s="82"/>
      <c r="P20" s="24"/>
      <c r="Q20" s="24"/>
      <c r="R20" s="24"/>
      <c r="S20" s="82"/>
      <c r="T20" s="82"/>
      <c r="Z20" s="16"/>
      <c r="AA20" s="16"/>
      <c r="AB20" s="16"/>
      <c r="AC20" s="16"/>
      <c r="AD20" s="16"/>
      <c r="AE20" s="16"/>
      <c r="AF20" s="16"/>
      <c r="AG20" s="16"/>
      <c r="AH20" s="16"/>
      <c r="AI20" s="16"/>
    </row>
    <row r="21" spans="2:36" s="33" customFormat="1" ht="15" customHeight="1">
      <c r="B21" s="3" t="s">
        <v>135</v>
      </c>
      <c r="C21" s="88">
        <v>88882</v>
      </c>
      <c r="D21" s="88">
        <v>138804</v>
      </c>
      <c r="E21" s="88">
        <v>145119</v>
      </c>
      <c r="F21" s="88">
        <v>127458</v>
      </c>
      <c r="G21" s="175">
        <v>102840</v>
      </c>
      <c r="H21" s="175">
        <v>315464</v>
      </c>
      <c r="I21" s="175">
        <v>168490</v>
      </c>
      <c r="J21" s="88">
        <v>146271</v>
      </c>
      <c r="K21" s="88">
        <v>148762</v>
      </c>
      <c r="L21" s="88">
        <v>169922</v>
      </c>
      <c r="M21" s="88">
        <v>156461</v>
      </c>
      <c r="N21" s="88">
        <v>231090</v>
      </c>
      <c r="O21" s="88">
        <v>198405</v>
      </c>
      <c r="P21" s="88">
        <v>64167</v>
      </c>
      <c r="Q21" s="88">
        <v>253198</v>
      </c>
      <c r="R21" s="88">
        <v>266596</v>
      </c>
      <c r="S21" s="88">
        <v>157859</v>
      </c>
      <c r="T21" s="88">
        <v>223106</v>
      </c>
      <c r="U21" s="88">
        <v>120209</v>
      </c>
      <c r="V21" s="88">
        <v>144315</v>
      </c>
      <c r="W21" s="88">
        <v>134924</v>
      </c>
      <c r="X21" s="88">
        <v>165936</v>
      </c>
      <c r="Y21" s="88">
        <v>159244</v>
      </c>
      <c r="Z21" s="88">
        <v>159270</v>
      </c>
      <c r="AA21" s="88">
        <v>101327</v>
      </c>
      <c r="AB21" s="88">
        <v>56189</v>
      </c>
      <c r="AC21" s="88">
        <v>87279</v>
      </c>
      <c r="AD21" s="88">
        <v>88007</v>
      </c>
      <c r="AE21" s="88">
        <v>74333</v>
      </c>
      <c r="AF21" s="88">
        <v>85996</v>
      </c>
      <c r="AG21" s="88">
        <v>88819</v>
      </c>
      <c r="AH21" s="88">
        <v>49361</v>
      </c>
      <c r="AI21" s="88">
        <v>36612</v>
      </c>
    </row>
    <row r="22" spans="2:36" s="30" customFormat="1" ht="15" customHeight="1">
      <c r="C22" s="82"/>
      <c r="G22" s="176"/>
      <c r="H22" s="176"/>
      <c r="I22" s="176"/>
      <c r="L22" s="82"/>
      <c r="P22" s="82"/>
      <c r="Q22" s="82"/>
      <c r="R22" s="82"/>
      <c r="S22" s="82"/>
      <c r="T22" s="82"/>
    </row>
    <row r="23" spans="2:36" s="108" customFormat="1" ht="15" hidden="1" customHeight="1">
      <c r="B23" s="106" t="s">
        <v>262</v>
      </c>
      <c r="C23" s="106"/>
      <c r="D23" s="106"/>
      <c r="E23" s="131">
        <v>0</v>
      </c>
      <c r="F23" s="131">
        <v>0</v>
      </c>
      <c r="G23" s="177">
        <v>0</v>
      </c>
      <c r="H23" s="177">
        <v>0</v>
      </c>
      <c r="I23" s="177">
        <v>0</v>
      </c>
      <c r="J23" s="107">
        <v>0</v>
      </c>
      <c r="K23" s="107">
        <v>0</v>
      </c>
      <c r="L23" s="107">
        <v>0</v>
      </c>
      <c r="M23" s="107">
        <v>0</v>
      </c>
      <c r="N23" s="107">
        <v>0</v>
      </c>
      <c r="O23" s="107">
        <v>0</v>
      </c>
      <c r="P23" s="107">
        <v>0</v>
      </c>
      <c r="Q23" s="107">
        <v>5.6614806992001832E-2</v>
      </c>
      <c r="R23" s="107">
        <v>0</v>
      </c>
      <c r="S23" s="107">
        <v>0</v>
      </c>
      <c r="T23" s="107">
        <v>7.3999999993247911E-2</v>
      </c>
      <c r="U23" s="107">
        <v>7.19999999855645E-2</v>
      </c>
      <c r="V23" s="107">
        <v>-0.45199999999022111</v>
      </c>
      <c r="W23" s="107">
        <v>0.38000000000465661</v>
      </c>
      <c r="X23" s="107">
        <v>0</v>
      </c>
      <c r="Y23" s="107">
        <v>0</v>
      </c>
      <c r="Z23" s="107">
        <v>0</v>
      </c>
      <c r="AA23" s="107">
        <v>0</v>
      </c>
      <c r="AB23" s="107">
        <v>0</v>
      </c>
      <c r="AC23" s="107">
        <v>0</v>
      </c>
      <c r="AD23" s="107">
        <v>0</v>
      </c>
      <c r="AE23" s="107">
        <v>0</v>
      </c>
      <c r="AF23" s="107">
        <v>0</v>
      </c>
      <c r="AG23" s="107">
        <v>0</v>
      </c>
      <c r="AH23" s="107">
        <v>0</v>
      </c>
      <c r="AI23" s="107">
        <v>0</v>
      </c>
    </row>
    <row r="24" spans="2:36" s="30" customFormat="1" ht="15" customHeight="1">
      <c r="B24" s="61"/>
      <c r="C24" s="61"/>
      <c r="D24" s="61"/>
      <c r="E24" s="61"/>
      <c r="F24" s="61"/>
      <c r="G24" s="178"/>
      <c r="H24" s="178"/>
      <c r="I24" s="178"/>
      <c r="J24" s="61"/>
      <c r="K24" s="61"/>
      <c r="L24" s="95"/>
      <c r="M24" s="61"/>
      <c r="N24" s="61"/>
      <c r="O24" s="90"/>
      <c r="P24" s="89"/>
      <c r="Q24" s="89"/>
      <c r="R24" s="89"/>
      <c r="S24" s="82"/>
      <c r="T24" s="82"/>
    </row>
    <row r="25" spans="2:36" s="30" customFormat="1" ht="15" hidden="1" customHeight="1">
      <c r="B25" s="61"/>
      <c r="C25" s="164">
        <v>-88882</v>
      </c>
      <c r="D25" s="90"/>
      <c r="E25" s="61"/>
      <c r="F25" s="61"/>
      <c r="G25" s="178"/>
      <c r="H25" s="178"/>
      <c r="I25" s="178"/>
      <c r="J25" s="61"/>
      <c r="K25" s="61"/>
      <c r="L25" s="95"/>
      <c r="M25" s="61"/>
      <c r="N25" s="61"/>
      <c r="O25" s="61"/>
      <c r="P25" s="89"/>
      <c r="Q25" s="89"/>
      <c r="R25" s="89"/>
      <c r="S25" s="82"/>
      <c r="T25" s="82"/>
    </row>
    <row r="26" spans="2:36" s="30" customFormat="1" ht="15" hidden="1" customHeight="1">
      <c r="B26" s="61"/>
      <c r="C26" s="14"/>
      <c r="D26" s="14"/>
      <c r="E26" s="14"/>
      <c r="F26" s="14">
        <v>11337</v>
      </c>
      <c r="G26" s="173">
        <f>G12+G15</f>
        <v>19643</v>
      </c>
      <c r="H26" s="178"/>
      <c r="I26" s="178"/>
      <c r="J26" s="61"/>
      <c r="K26" s="61"/>
      <c r="L26" s="95"/>
      <c r="M26" s="61"/>
      <c r="N26" s="61"/>
      <c r="O26" s="61"/>
      <c r="P26" s="49"/>
      <c r="Q26" s="49"/>
      <c r="R26" s="49"/>
    </row>
    <row r="27" spans="2:36" s="30" customFormat="1" ht="15" hidden="1" customHeight="1">
      <c r="B27" s="61"/>
      <c r="C27" s="14">
        <f>C21+C25</f>
        <v>0</v>
      </c>
      <c r="D27" s="14"/>
      <c r="E27" s="14"/>
      <c r="F27" s="14">
        <v>8306</v>
      </c>
      <c r="G27" s="173"/>
      <c r="H27" s="179"/>
      <c r="I27" s="179"/>
      <c r="J27" s="118"/>
      <c r="K27" s="118"/>
      <c r="L27" s="120"/>
      <c r="M27" s="118"/>
      <c r="N27" s="118"/>
      <c r="O27" s="118"/>
      <c r="P27" s="121"/>
      <c r="Q27" s="121"/>
      <c r="R27" s="121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  <c r="AF27" s="122"/>
      <c r="AG27" s="122"/>
      <c r="AH27" s="122"/>
      <c r="AI27" s="122"/>
      <c r="AJ27" s="122"/>
    </row>
    <row r="28" spans="2:36" s="30" customFormat="1" ht="15" hidden="1" customHeight="1">
      <c r="C28" s="14"/>
      <c r="D28" s="14"/>
      <c r="E28" s="14"/>
      <c r="F28" s="14"/>
      <c r="G28" s="173"/>
      <c r="H28" s="176"/>
      <c r="I28" s="176"/>
    </row>
    <row r="29" spans="2:36" s="30" customFormat="1" ht="15" hidden="1" customHeight="1">
      <c r="C29" s="32">
        <v>-358554</v>
      </c>
      <c r="D29" s="14"/>
      <c r="E29" s="14"/>
      <c r="F29" s="14">
        <f>F26+F27</f>
        <v>19643</v>
      </c>
      <c r="G29" s="173"/>
      <c r="H29" s="180"/>
      <c r="I29" s="180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19"/>
      <c r="AG29" s="119"/>
      <c r="AH29" s="119"/>
      <c r="AI29" s="119"/>
      <c r="AJ29" s="119"/>
    </row>
    <row r="30" spans="2:36" s="30" customFormat="1" ht="15" hidden="1" customHeight="1">
      <c r="C30" s="19"/>
      <c r="D30" s="14"/>
      <c r="E30" s="14"/>
      <c r="F30" s="14"/>
      <c r="G30" s="173"/>
      <c r="H30" s="176"/>
      <c r="I30" s="176"/>
    </row>
    <row r="31" spans="2:36" s="30" customFormat="1" ht="15" hidden="1" customHeight="1">
      <c r="C31" s="163">
        <v>291172</v>
      </c>
      <c r="D31" s="14"/>
      <c r="E31" s="14"/>
      <c r="F31" s="14"/>
      <c r="G31" s="173"/>
      <c r="H31" s="176"/>
      <c r="I31" s="176"/>
    </row>
    <row r="32" spans="2:36" s="30" customFormat="1" ht="15" hidden="1" customHeight="1">
      <c r="C32" s="14"/>
      <c r="D32" s="14"/>
      <c r="E32" s="14"/>
      <c r="F32" s="14"/>
      <c r="G32" s="173">
        <v>290791</v>
      </c>
      <c r="H32" s="176"/>
      <c r="I32" s="176"/>
    </row>
    <row r="33" spans="2:35" s="30" customFormat="1" ht="15" hidden="1" customHeight="1">
      <c r="C33" s="32">
        <f>SUM(C29:C31)</f>
        <v>-67382</v>
      </c>
      <c r="D33" s="32"/>
      <c r="E33" s="32"/>
      <c r="F33" s="32"/>
      <c r="G33" s="181"/>
      <c r="H33" s="176"/>
      <c r="I33" s="176"/>
    </row>
    <row r="34" spans="2:35" s="30" customFormat="1" ht="15" hidden="1" customHeight="1">
      <c r="G34" s="176"/>
      <c r="H34" s="176"/>
      <c r="I34" s="176"/>
    </row>
    <row r="35" spans="2:35" s="30" customFormat="1" ht="15" hidden="1" customHeight="1">
      <c r="C35" s="14"/>
      <c r="D35" s="14"/>
      <c r="E35" s="14"/>
      <c r="F35" s="14"/>
      <c r="G35" s="173">
        <f>G32+G21</f>
        <v>393631</v>
      </c>
      <c r="H35" s="176"/>
      <c r="I35" s="176"/>
    </row>
    <row r="36" spans="2:35" s="30" customFormat="1" ht="15" hidden="1" customHeight="1">
      <c r="C36" s="32"/>
      <c r="D36" s="32"/>
      <c r="E36" s="32"/>
      <c r="F36" s="32"/>
      <c r="G36" s="181"/>
      <c r="H36" s="176"/>
      <c r="I36" s="176"/>
    </row>
    <row r="37" spans="2:35" s="30" customFormat="1" ht="15" hidden="1" customHeight="1">
      <c r="G37" s="176"/>
      <c r="H37" s="176"/>
      <c r="I37" s="176"/>
    </row>
    <row r="38" spans="2:35" s="30" customFormat="1" ht="15" hidden="1" customHeight="1">
      <c r="C38" s="32">
        <v>88882</v>
      </c>
      <c r="D38" s="32"/>
      <c r="E38" s="32"/>
      <c r="F38" s="32"/>
      <c r="G38" s="176"/>
      <c r="H38" s="176"/>
      <c r="I38" s="176"/>
    </row>
    <row r="39" spans="2:35" s="30" customFormat="1" ht="15" hidden="1" customHeight="1">
      <c r="C39" s="32">
        <v>447436</v>
      </c>
      <c r="D39" s="32"/>
      <c r="E39" s="32"/>
      <c r="F39" s="32"/>
      <c r="G39" s="181"/>
      <c r="H39" s="176"/>
      <c r="I39" s="176"/>
    </row>
    <row r="40" spans="2:35" s="30" customFormat="1" ht="15" hidden="1" customHeight="1">
      <c r="C40" s="32">
        <f>C39-C38</f>
        <v>358554</v>
      </c>
      <c r="D40" s="32">
        <f>C40-C33</f>
        <v>425936</v>
      </c>
      <c r="G40" s="176"/>
      <c r="H40" s="176"/>
      <c r="I40" s="176"/>
    </row>
    <row r="41" spans="2:35" s="30" customFormat="1" ht="15" hidden="1" customHeight="1">
      <c r="G41" s="176"/>
      <c r="H41" s="176"/>
      <c r="I41" s="176"/>
    </row>
    <row r="42" spans="2:35" s="30" customFormat="1" ht="15" customHeight="1">
      <c r="G42" s="176"/>
      <c r="H42" s="176"/>
      <c r="I42" s="176"/>
    </row>
    <row r="43" spans="2:35" s="30" customFormat="1" ht="15" customHeight="1">
      <c r="G43" s="176"/>
      <c r="H43" s="176"/>
      <c r="I43" s="176"/>
    </row>
    <row r="44" spans="2:35" s="30" customFormat="1" ht="15" customHeight="1">
      <c r="G44" s="176"/>
      <c r="H44" s="176"/>
      <c r="I44" s="176"/>
    </row>
    <row r="45" spans="2:35" s="30" customFormat="1" ht="15" customHeight="1"/>
    <row r="46" spans="2:35" s="30" customFormat="1" ht="15" hidden="1" customHeight="1">
      <c r="B46" s="53" t="s">
        <v>172</v>
      </c>
      <c r="C46" s="14">
        <v>0</v>
      </c>
      <c r="D46" s="14">
        <v>0</v>
      </c>
      <c r="E46" s="14">
        <v>0</v>
      </c>
      <c r="F46" s="14">
        <v>0</v>
      </c>
      <c r="G46" s="173">
        <v>0</v>
      </c>
      <c r="H46" s="173">
        <v>0</v>
      </c>
      <c r="I46" s="173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</row>
    <row r="47" spans="2:35" s="30" customFormat="1" ht="15" customHeight="1"/>
    <row r="48" spans="2:35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J21" sqref="J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9" sqref="G39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9">
    <mergeCell ref="AF6:AI6"/>
    <mergeCell ref="P6:S6"/>
    <mergeCell ref="B6:B7"/>
    <mergeCell ref="T6:W6"/>
    <mergeCell ref="X6:AA6"/>
    <mergeCell ref="AB6:AE6"/>
    <mergeCell ref="L6:O6"/>
    <mergeCell ref="H6:K6"/>
    <mergeCell ref="D6:G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AJ128"/>
  <sheetViews>
    <sheetView showGridLines="0" showRowColHeaders="0" zoomScale="85" zoomScaleNormal="85" workbookViewId="0">
      <pane xSplit="2" topLeftCell="C1" activePane="topRight" state="frozen"/>
      <selection activeCell="A4" sqref="A4"/>
      <selection pane="topRight"/>
    </sheetView>
  </sheetViews>
  <sheetFormatPr defaultColWidth="10.28515625" defaultRowHeight="15" customHeight="1"/>
  <cols>
    <col min="1" max="1" width="2.7109375" style="20" customWidth="1"/>
    <col min="2" max="2" width="43.140625" style="20" bestFit="1" customWidth="1"/>
    <col min="3" max="13" width="11" style="20" customWidth="1"/>
    <col min="14" max="14" width="10.85546875" style="20" bestFit="1" customWidth="1"/>
    <col min="15" max="15" width="11" style="20" customWidth="1"/>
    <col min="16" max="18" width="12.42578125" style="20" bestFit="1" customWidth="1"/>
    <col min="19" max="35" width="11" style="20" customWidth="1"/>
    <col min="36" max="36" width="0.85546875" style="20" customWidth="1"/>
    <col min="37" max="16384" width="10.28515625" style="20"/>
  </cols>
  <sheetData>
    <row r="2" spans="2:35" ht="15" customHeight="1"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pans="2:35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</row>
    <row r="4" spans="2:35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2:35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2:35" ht="15" customHeight="1">
      <c r="B6" s="213" t="s">
        <v>247</v>
      </c>
      <c r="C6" s="155">
        <v>2019</v>
      </c>
      <c r="D6" s="216">
        <v>2018</v>
      </c>
      <c r="E6" s="217"/>
      <c r="F6" s="217"/>
      <c r="G6" s="218"/>
      <c r="H6" s="217">
        <v>2017</v>
      </c>
      <c r="I6" s="217"/>
      <c r="J6" s="217"/>
      <c r="K6" s="218"/>
      <c r="L6" s="216">
        <v>2016</v>
      </c>
      <c r="M6" s="217"/>
      <c r="N6" s="217"/>
      <c r="O6" s="218"/>
      <c r="P6" s="216">
        <v>2015</v>
      </c>
      <c r="Q6" s="217"/>
      <c r="R6" s="217"/>
      <c r="S6" s="218"/>
      <c r="T6" s="216">
        <v>2014</v>
      </c>
      <c r="U6" s="217"/>
      <c r="V6" s="217"/>
      <c r="W6" s="218"/>
      <c r="X6" s="216">
        <v>2013</v>
      </c>
      <c r="Y6" s="217"/>
      <c r="Z6" s="217"/>
      <c r="AA6" s="218"/>
      <c r="AB6" s="216">
        <v>2012</v>
      </c>
      <c r="AC6" s="217"/>
      <c r="AD6" s="217"/>
      <c r="AE6" s="218"/>
      <c r="AF6" s="216">
        <v>2011</v>
      </c>
      <c r="AG6" s="217"/>
      <c r="AH6" s="217"/>
      <c r="AI6" s="218"/>
    </row>
    <row r="7" spans="2:35" s="22" customFormat="1" ht="15" customHeight="1">
      <c r="B7" s="214"/>
      <c r="C7" s="80" t="s">
        <v>99</v>
      </c>
      <c r="D7" s="80" t="s">
        <v>96</v>
      </c>
      <c r="E7" s="80" t="s">
        <v>97</v>
      </c>
      <c r="F7" s="80" t="s">
        <v>98</v>
      </c>
      <c r="G7" s="80" t="s">
        <v>99</v>
      </c>
      <c r="H7" s="80" t="s">
        <v>96</v>
      </c>
      <c r="I7" s="80" t="s">
        <v>97</v>
      </c>
      <c r="J7" s="80" t="s">
        <v>98</v>
      </c>
      <c r="K7" s="80" t="s">
        <v>99</v>
      </c>
      <c r="L7" s="80" t="s">
        <v>96</v>
      </c>
      <c r="M7" s="80" t="s">
        <v>97</v>
      </c>
      <c r="N7" s="80" t="s">
        <v>98</v>
      </c>
      <c r="O7" s="80" t="s">
        <v>99</v>
      </c>
      <c r="P7" s="80" t="s">
        <v>96</v>
      </c>
      <c r="Q7" s="80" t="s">
        <v>97</v>
      </c>
      <c r="R7" s="11" t="s">
        <v>98</v>
      </c>
      <c r="S7" s="11" t="s">
        <v>99</v>
      </c>
      <c r="T7" s="11" t="s">
        <v>96</v>
      </c>
      <c r="U7" s="11" t="s">
        <v>97</v>
      </c>
      <c r="V7" s="11" t="s">
        <v>98</v>
      </c>
      <c r="W7" s="11" t="s">
        <v>99</v>
      </c>
      <c r="X7" s="11" t="s">
        <v>96</v>
      </c>
      <c r="Y7" s="11" t="s">
        <v>97</v>
      </c>
      <c r="Z7" s="11" t="s">
        <v>98</v>
      </c>
      <c r="AA7" s="11" t="s">
        <v>99</v>
      </c>
      <c r="AB7" s="11" t="s">
        <v>96</v>
      </c>
      <c r="AC7" s="11" t="s">
        <v>97</v>
      </c>
      <c r="AD7" s="11" t="s">
        <v>98</v>
      </c>
      <c r="AE7" s="11" t="s">
        <v>99</v>
      </c>
      <c r="AF7" s="11" t="s">
        <v>96</v>
      </c>
      <c r="AG7" s="11" t="s">
        <v>97</v>
      </c>
      <c r="AH7" s="11" t="s">
        <v>98</v>
      </c>
      <c r="AI7" s="11" t="s">
        <v>99</v>
      </c>
    </row>
    <row r="8" spans="2:35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</row>
    <row r="9" spans="2:35" s="38" customFormat="1" ht="15" customHeight="1">
      <c r="B9" s="36" t="s">
        <v>174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7"/>
      <c r="AA9" s="37"/>
      <c r="AB9" s="37"/>
      <c r="AC9" s="37"/>
      <c r="AD9" s="37"/>
      <c r="AE9" s="37"/>
      <c r="AF9" s="37"/>
      <c r="AG9" s="37"/>
      <c r="AH9" s="37"/>
      <c r="AI9" s="37"/>
    </row>
    <row r="10" spans="2:35" ht="15" customHeight="1">
      <c r="B10" s="53" t="s">
        <v>175</v>
      </c>
      <c r="C10" s="39">
        <v>0</v>
      </c>
      <c r="D10" s="39">
        <v>428</v>
      </c>
      <c r="E10" s="39">
        <v>421</v>
      </c>
      <c r="F10" s="39">
        <v>416</v>
      </c>
      <c r="G10" s="39">
        <v>409</v>
      </c>
      <c r="H10" s="39">
        <v>403</v>
      </c>
      <c r="I10" s="39">
        <v>600</v>
      </c>
      <c r="J10" s="39">
        <v>2519</v>
      </c>
      <c r="K10" s="39">
        <v>2462</v>
      </c>
      <c r="L10" s="39">
        <v>2411</v>
      </c>
      <c r="M10" s="39">
        <v>2284</v>
      </c>
      <c r="N10" s="39">
        <v>2096</v>
      </c>
      <c r="O10" s="39">
        <v>1961</v>
      </c>
      <c r="P10" s="39">
        <v>1938</v>
      </c>
      <c r="Q10" s="39">
        <v>1868</v>
      </c>
      <c r="R10" s="39">
        <v>1797</v>
      </c>
      <c r="S10" s="39">
        <v>1563</v>
      </c>
      <c r="T10" s="39">
        <v>1568</v>
      </c>
      <c r="U10" s="39">
        <v>1584</v>
      </c>
      <c r="V10" s="39">
        <v>2360</v>
      </c>
      <c r="W10" s="39">
        <v>2256</v>
      </c>
      <c r="X10" s="39">
        <v>1974</v>
      </c>
      <c r="Y10" s="39">
        <v>1929</v>
      </c>
      <c r="Z10" s="39">
        <v>5366</v>
      </c>
      <c r="AA10" s="39">
        <v>2331</v>
      </c>
      <c r="AB10" s="39">
        <v>6730</v>
      </c>
      <c r="AC10" s="39">
        <v>13382</v>
      </c>
      <c r="AD10" s="39">
        <v>0</v>
      </c>
      <c r="AE10" s="39">
        <v>0</v>
      </c>
      <c r="AF10" s="39">
        <v>30013</v>
      </c>
      <c r="AG10" s="39">
        <v>0</v>
      </c>
      <c r="AH10" s="39">
        <v>0</v>
      </c>
      <c r="AI10" s="39">
        <v>222</v>
      </c>
    </row>
    <row r="11" spans="2:35" ht="15" customHeight="1">
      <c r="B11" s="53" t="s">
        <v>176</v>
      </c>
      <c r="C11" s="40">
        <v>0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20195</v>
      </c>
      <c r="V11" s="40">
        <v>31429</v>
      </c>
      <c r="W11" s="40">
        <v>23191</v>
      </c>
      <c r="X11" s="40">
        <v>22570</v>
      </c>
      <c r="Y11" s="40">
        <v>21988</v>
      </c>
      <c r="Z11" s="40">
        <v>10645</v>
      </c>
      <c r="AA11" s="40">
        <v>10431</v>
      </c>
      <c r="AB11" s="40">
        <v>10238</v>
      </c>
      <c r="AC11" s="40">
        <v>10044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</row>
    <row r="12" spans="2:35" ht="15" customHeight="1">
      <c r="B12" s="53" t="s">
        <v>177</v>
      </c>
      <c r="C12" s="39">
        <v>234216</v>
      </c>
      <c r="D12" s="39">
        <v>230908</v>
      </c>
      <c r="E12" s="39">
        <v>247090</v>
      </c>
      <c r="F12" s="39">
        <v>232852</v>
      </c>
      <c r="G12" s="39">
        <v>266773</v>
      </c>
      <c r="H12" s="39">
        <v>268823</v>
      </c>
      <c r="I12" s="39">
        <v>266092</v>
      </c>
      <c r="J12" s="39">
        <v>271670</v>
      </c>
      <c r="K12" s="39">
        <v>259752</v>
      </c>
      <c r="L12" s="39">
        <v>266011</v>
      </c>
      <c r="M12" s="39">
        <v>341565</v>
      </c>
      <c r="N12" s="39">
        <v>340221</v>
      </c>
      <c r="O12" s="39">
        <v>349118</v>
      </c>
      <c r="P12" s="39">
        <v>347403</v>
      </c>
      <c r="Q12" s="39">
        <v>270450</v>
      </c>
      <c r="R12" s="39">
        <v>278577</v>
      </c>
      <c r="S12" s="39">
        <v>247287</v>
      </c>
      <c r="T12" s="39">
        <v>249326</v>
      </c>
      <c r="U12" s="39">
        <v>409801</v>
      </c>
      <c r="V12" s="39">
        <v>118313</v>
      </c>
      <c r="W12" s="39">
        <v>174172</v>
      </c>
      <c r="X12" s="39">
        <v>122767</v>
      </c>
      <c r="Y12" s="39">
        <v>340857</v>
      </c>
      <c r="Z12" s="39">
        <v>224197</v>
      </c>
      <c r="AA12" s="39">
        <v>301596</v>
      </c>
      <c r="AB12" s="39">
        <v>314470</v>
      </c>
      <c r="AC12" s="39">
        <v>355002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  <c r="AI12" s="39">
        <v>0</v>
      </c>
    </row>
    <row r="13" spans="2:35" ht="15" customHeight="1">
      <c r="B13" s="53" t="s">
        <v>178</v>
      </c>
      <c r="C13" s="40">
        <v>308414</v>
      </c>
      <c r="D13" s="40">
        <v>621156</v>
      </c>
      <c r="E13" s="40">
        <v>551834</v>
      </c>
      <c r="F13" s="40">
        <v>161014</v>
      </c>
      <c r="G13" s="40">
        <v>128188</v>
      </c>
      <c r="H13" s="40">
        <v>87598</v>
      </c>
      <c r="I13" s="40">
        <v>158309</v>
      </c>
      <c r="J13" s="40">
        <v>87816</v>
      </c>
      <c r="K13" s="40">
        <v>193344</v>
      </c>
      <c r="L13" s="40">
        <v>206045</v>
      </c>
      <c r="M13" s="40">
        <v>108266</v>
      </c>
      <c r="N13" s="40">
        <v>37544</v>
      </c>
      <c r="O13" s="40">
        <v>225486</v>
      </c>
      <c r="P13" s="40">
        <v>217066</v>
      </c>
      <c r="Q13" s="40">
        <v>32546</v>
      </c>
      <c r="R13" s="40">
        <v>80887</v>
      </c>
      <c r="S13" s="40">
        <v>126488</v>
      </c>
      <c r="T13" s="40">
        <v>367456</v>
      </c>
      <c r="U13" s="40">
        <v>389091</v>
      </c>
      <c r="V13" s="40">
        <v>419938</v>
      </c>
      <c r="W13" s="40">
        <v>200501</v>
      </c>
      <c r="X13" s="40">
        <v>295564</v>
      </c>
      <c r="Y13" s="40">
        <v>538102</v>
      </c>
      <c r="Z13" s="40">
        <v>464238</v>
      </c>
      <c r="AA13" s="40">
        <v>361597</v>
      </c>
      <c r="AB13" s="40">
        <v>517883</v>
      </c>
      <c r="AC13" s="40">
        <v>303089</v>
      </c>
      <c r="AD13" s="40">
        <v>502265</v>
      </c>
      <c r="AE13" s="40">
        <v>242022</v>
      </c>
      <c r="AF13" s="40">
        <v>432948</v>
      </c>
      <c r="AG13" s="40">
        <v>427986</v>
      </c>
      <c r="AH13" s="40">
        <v>229108</v>
      </c>
      <c r="AI13" s="40">
        <v>249715</v>
      </c>
    </row>
    <row r="14" spans="2:35" ht="15" customHeight="1">
      <c r="B14" s="53" t="s">
        <v>252</v>
      </c>
      <c r="C14" s="55">
        <v>595</v>
      </c>
      <c r="D14" s="55">
        <v>200450</v>
      </c>
      <c r="E14" s="55">
        <v>41506</v>
      </c>
      <c r="F14" s="55">
        <v>643</v>
      </c>
      <c r="G14" s="55">
        <v>22601</v>
      </c>
      <c r="H14" s="55">
        <v>106436</v>
      </c>
      <c r="I14" s="55">
        <v>193305</v>
      </c>
      <c r="J14" s="55">
        <v>342046</v>
      </c>
      <c r="K14" s="55">
        <v>302753</v>
      </c>
      <c r="L14" s="55">
        <v>140080</v>
      </c>
      <c r="M14" s="55">
        <v>279669</v>
      </c>
      <c r="N14" s="55">
        <v>25742</v>
      </c>
      <c r="O14" s="55">
        <v>7994</v>
      </c>
      <c r="P14" s="55">
        <v>64654</v>
      </c>
      <c r="Q14" s="55">
        <v>38207</v>
      </c>
      <c r="R14" s="55">
        <v>0</v>
      </c>
      <c r="S14" s="55">
        <v>0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5">
        <v>0</v>
      </c>
      <c r="AG14" s="55">
        <v>0</v>
      </c>
      <c r="AH14" s="55">
        <v>0</v>
      </c>
      <c r="AI14" s="55">
        <v>0</v>
      </c>
    </row>
    <row r="15" spans="2:35" ht="15" customHeight="1">
      <c r="B15" s="53" t="s">
        <v>179</v>
      </c>
      <c r="C15" s="40">
        <v>460158</v>
      </c>
      <c r="D15" s="40">
        <v>391264</v>
      </c>
      <c r="E15" s="40">
        <v>169330</v>
      </c>
      <c r="F15" s="40">
        <v>139075</v>
      </c>
      <c r="G15" s="40">
        <v>82025</v>
      </c>
      <c r="H15" s="40">
        <v>70673</v>
      </c>
      <c r="I15" s="40">
        <v>84212</v>
      </c>
      <c r="J15" s="40">
        <v>27443</v>
      </c>
      <c r="K15" s="40">
        <v>157135</v>
      </c>
      <c r="L15" s="40">
        <v>42822</v>
      </c>
      <c r="M15" s="40">
        <v>7735</v>
      </c>
      <c r="N15" s="40">
        <v>127223</v>
      </c>
      <c r="O15" s="40">
        <v>109139</v>
      </c>
      <c r="P15" s="40">
        <v>101996</v>
      </c>
      <c r="Q15" s="40">
        <v>36471</v>
      </c>
      <c r="R15" s="40">
        <v>56632</v>
      </c>
      <c r="S15" s="40">
        <v>44192</v>
      </c>
      <c r="T15" s="40">
        <v>347243</v>
      </c>
      <c r="U15" s="40">
        <v>24359</v>
      </c>
      <c r="V15" s="40">
        <v>170729</v>
      </c>
      <c r="W15" s="40">
        <v>304179</v>
      </c>
      <c r="X15" s="40">
        <v>152205</v>
      </c>
      <c r="Y15" s="40">
        <v>243503</v>
      </c>
      <c r="Z15" s="40">
        <v>115061</v>
      </c>
      <c r="AA15" s="40">
        <v>41551</v>
      </c>
      <c r="AB15" s="40">
        <v>156778</v>
      </c>
      <c r="AC15" s="40">
        <v>486</v>
      </c>
      <c r="AD15" s="40">
        <v>219754</v>
      </c>
      <c r="AE15" s="40">
        <v>319249</v>
      </c>
      <c r="AF15" s="40">
        <v>0</v>
      </c>
      <c r="AG15" s="40">
        <v>0</v>
      </c>
      <c r="AH15" s="40">
        <v>0</v>
      </c>
      <c r="AI15" s="40">
        <v>0</v>
      </c>
    </row>
    <row r="16" spans="2:35" ht="15" customHeight="1">
      <c r="B16" s="53" t="s">
        <v>180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21</v>
      </c>
      <c r="K16" s="31">
        <v>23</v>
      </c>
      <c r="L16" s="31">
        <v>27</v>
      </c>
      <c r="M16" s="31">
        <v>28</v>
      </c>
      <c r="N16" s="31">
        <v>0</v>
      </c>
      <c r="O16" s="31">
        <v>0</v>
      </c>
      <c r="P16" s="31">
        <v>27</v>
      </c>
      <c r="Q16" s="31">
        <v>590</v>
      </c>
      <c r="R16" s="31">
        <v>618</v>
      </c>
      <c r="S16" s="31">
        <v>646</v>
      </c>
      <c r="T16" s="31">
        <v>714</v>
      </c>
      <c r="U16" s="31">
        <v>108088</v>
      </c>
      <c r="V16" s="31">
        <v>108899</v>
      </c>
      <c r="W16" s="31">
        <v>102543</v>
      </c>
      <c r="X16" s="31">
        <v>91943</v>
      </c>
      <c r="Y16" s="31">
        <v>92591</v>
      </c>
      <c r="Z16" s="31">
        <v>90438</v>
      </c>
      <c r="AA16" s="31">
        <v>155373</v>
      </c>
      <c r="AB16" s="31">
        <v>107189</v>
      </c>
      <c r="AC16" s="31">
        <v>135867</v>
      </c>
      <c r="AD16" s="31">
        <v>139898</v>
      </c>
      <c r="AE16" s="31">
        <v>85123</v>
      </c>
      <c r="AF16" s="31">
        <v>72185</v>
      </c>
      <c r="AG16" s="31">
        <v>69118</v>
      </c>
      <c r="AH16" s="31">
        <v>100697</v>
      </c>
      <c r="AI16" s="31">
        <v>96446</v>
      </c>
    </row>
    <row r="17" spans="2:36" ht="15" customHeight="1">
      <c r="B17" s="53" t="s">
        <v>181</v>
      </c>
      <c r="C17" s="31">
        <v>342</v>
      </c>
      <c r="D17" s="31">
        <v>342</v>
      </c>
      <c r="E17" s="31">
        <v>342</v>
      </c>
      <c r="F17" s="31">
        <v>342</v>
      </c>
      <c r="G17" s="31">
        <v>342</v>
      </c>
      <c r="H17" s="31">
        <v>342</v>
      </c>
      <c r="I17" s="31">
        <v>342</v>
      </c>
      <c r="J17" s="31">
        <v>340</v>
      </c>
      <c r="K17" s="31">
        <v>338</v>
      </c>
      <c r="L17" s="31">
        <v>334</v>
      </c>
      <c r="M17" s="31">
        <v>330</v>
      </c>
      <c r="N17" s="31">
        <v>325</v>
      </c>
      <c r="O17" s="31">
        <v>321</v>
      </c>
      <c r="P17" s="31">
        <v>317</v>
      </c>
      <c r="Q17" s="31">
        <v>313</v>
      </c>
      <c r="R17" s="31">
        <v>309</v>
      </c>
      <c r="S17" s="31">
        <v>305</v>
      </c>
      <c r="T17" s="31">
        <v>302</v>
      </c>
      <c r="U17" s="31">
        <v>300</v>
      </c>
      <c r="V17" s="31">
        <v>297</v>
      </c>
      <c r="W17" s="31">
        <v>295</v>
      </c>
      <c r="X17" s="31">
        <v>293</v>
      </c>
      <c r="Y17" s="31">
        <v>292</v>
      </c>
      <c r="Z17" s="31">
        <v>291</v>
      </c>
      <c r="AA17" s="31">
        <v>290</v>
      </c>
      <c r="AB17" s="31">
        <v>290</v>
      </c>
      <c r="AC17" s="31">
        <v>289</v>
      </c>
      <c r="AD17" s="31">
        <v>287</v>
      </c>
      <c r="AE17" s="31">
        <v>284</v>
      </c>
      <c r="AF17" s="31">
        <v>280</v>
      </c>
      <c r="AG17" s="31">
        <v>277</v>
      </c>
      <c r="AH17" s="31">
        <v>273</v>
      </c>
      <c r="AI17" s="31">
        <v>269</v>
      </c>
    </row>
    <row r="18" spans="2:36" ht="15" customHeight="1">
      <c r="B18" s="53" t="s">
        <v>182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/>
      <c r="T18" s="31"/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1</v>
      </c>
      <c r="AC18" s="31">
        <v>1</v>
      </c>
      <c r="AD18" s="31">
        <v>0</v>
      </c>
      <c r="AE18" s="31">
        <v>0</v>
      </c>
      <c r="AF18" s="31">
        <v>0</v>
      </c>
      <c r="AG18" s="31">
        <v>0</v>
      </c>
      <c r="AH18" s="31">
        <v>20636</v>
      </c>
      <c r="AI18" s="31">
        <v>20567</v>
      </c>
    </row>
    <row r="19" spans="2:36" ht="15" customHeight="1">
      <c r="B19" s="53" t="s">
        <v>156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131</v>
      </c>
      <c r="P19" s="31">
        <v>100</v>
      </c>
      <c r="Q19" s="31">
        <v>70</v>
      </c>
      <c r="R19" s="31">
        <v>0</v>
      </c>
      <c r="S19" s="31">
        <v>9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31">
        <v>0</v>
      </c>
      <c r="AH19" s="31">
        <v>0</v>
      </c>
      <c r="AI19" s="31">
        <v>0</v>
      </c>
    </row>
    <row r="20" spans="2:36" ht="15" customHeight="1">
      <c r="B20" s="81" t="s">
        <v>183</v>
      </c>
      <c r="C20" s="56">
        <v>1003725</v>
      </c>
      <c r="D20" s="56">
        <v>1444548</v>
      </c>
      <c r="E20" s="56">
        <v>1010523</v>
      </c>
      <c r="F20" s="56">
        <v>534342</v>
      </c>
      <c r="G20" s="56">
        <v>500338</v>
      </c>
      <c r="H20" s="56">
        <v>534275</v>
      </c>
      <c r="I20" s="56">
        <v>702860</v>
      </c>
      <c r="J20" s="56">
        <v>731855</v>
      </c>
      <c r="K20" s="56">
        <v>915807</v>
      </c>
      <c r="L20" s="56">
        <v>657730</v>
      </c>
      <c r="M20" s="56">
        <v>739877</v>
      </c>
      <c r="N20" s="56">
        <v>533151</v>
      </c>
      <c r="O20" s="56">
        <v>694150</v>
      </c>
      <c r="P20" s="56">
        <v>733501</v>
      </c>
      <c r="Q20" s="56">
        <v>380515</v>
      </c>
      <c r="R20" s="56">
        <v>418820</v>
      </c>
      <c r="S20" s="56">
        <v>420490</v>
      </c>
      <c r="T20" s="56">
        <v>966609</v>
      </c>
      <c r="U20" s="56">
        <v>953418</v>
      </c>
      <c r="V20" s="56">
        <v>851965</v>
      </c>
      <c r="W20" s="56">
        <v>807137</v>
      </c>
      <c r="X20" s="56">
        <v>687316</v>
      </c>
      <c r="Y20" s="56">
        <v>1239262</v>
      </c>
      <c r="Z20" s="56">
        <v>910236</v>
      </c>
      <c r="AA20" s="56">
        <v>873169</v>
      </c>
      <c r="AB20" s="56">
        <v>1113579</v>
      </c>
      <c r="AC20" s="56">
        <v>818160</v>
      </c>
      <c r="AD20" s="56">
        <v>862204</v>
      </c>
      <c r="AE20" s="56">
        <v>646678</v>
      </c>
      <c r="AF20" s="56">
        <v>535426</v>
      </c>
      <c r="AG20" s="56">
        <v>497381</v>
      </c>
      <c r="AH20" s="56">
        <v>350714</v>
      </c>
      <c r="AI20" s="56">
        <v>367219</v>
      </c>
    </row>
    <row r="21" spans="2:36" ht="15" customHeight="1">
      <c r="B21" s="42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</row>
    <row r="22" spans="2:36" ht="15" customHeight="1">
      <c r="B22" s="36" t="s">
        <v>184</v>
      </c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</row>
    <row r="23" spans="2:36" ht="15" customHeight="1">
      <c r="B23" s="53" t="s">
        <v>178</v>
      </c>
      <c r="C23" s="40">
        <v>109686</v>
      </c>
      <c r="D23" s="40">
        <v>112407</v>
      </c>
      <c r="E23" s="40">
        <v>105780</v>
      </c>
      <c r="F23" s="40">
        <v>571619</v>
      </c>
      <c r="G23" s="40">
        <v>176836</v>
      </c>
      <c r="H23" s="40">
        <v>686262</v>
      </c>
      <c r="I23" s="40">
        <v>560287</v>
      </c>
      <c r="J23" s="40">
        <v>305595</v>
      </c>
      <c r="K23" s="40">
        <v>466986</v>
      </c>
      <c r="L23" s="40">
        <v>361592</v>
      </c>
      <c r="M23" s="40">
        <v>486855</v>
      </c>
      <c r="N23" s="40">
        <v>331135</v>
      </c>
      <c r="O23" s="40">
        <v>166456</v>
      </c>
      <c r="P23" s="40">
        <v>163909</v>
      </c>
      <c r="Q23" s="40">
        <v>226028</v>
      </c>
      <c r="R23" s="40">
        <v>428200</v>
      </c>
      <c r="S23" s="40">
        <v>590167</v>
      </c>
      <c r="T23" s="40">
        <v>533087</v>
      </c>
      <c r="U23" s="40">
        <v>471406</v>
      </c>
      <c r="V23" s="40">
        <v>275350</v>
      </c>
      <c r="W23" s="40">
        <v>287186</v>
      </c>
      <c r="X23" s="40">
        <v>241841</v>
      </c>
      <c r="Y23" s="40">
        <v>90828</v>
      </c>
      <c r="Z23" s="40">
        <v>300172</v>
      </c>
      <c r="AA23" s="40">
        <v>404314</v>
      </c>
      <c r="AB23" s="40">
        <v>240407</v>
      </c>
      <c r="AC23" s="40">
        <v>659478</v>
      </c>
      <c r="AD23" s="40">
        <v>309391</v>
      </c>
      <c r="AE23" s="40">
        <v>752068</v>
      </c>
      <c r="AF23" s="40">
        <v>565205</v>
      </c>
      <c r="AG23" s="40">
        <v>118553</v>
      </c>
      <c r="AH23" s="40">
        <v>325316</v>
      </c>
      <c r="AI23" s="40">
        <v>291978</v>
      </c>
    </row>
    <row r="24" spans="2:36" ht="15" customHeight="1">
      <c r="B24" s="53" t="s">
        <v>252</v>
      </c>
      <c r="C24" s="31">
        <v>0</v>
      </c>
      <c r="D24" s="31">
        <v>0</v>
      </c>
      <c r="E24" s="55">
        <v>152808</v>
      </c>
      <c r="F24" s="55">
        <v>187729</v>
      </c>
      <c r="G24" s="55">
        <v>201377</v>
      </c>
      <c r="H24" s="55">
        <v>191773</v>
      </c>
      <c r="I24" s="55">
        <v>430587</v>
      </c>
      <c r="J24" s="55">
        <v>640398</v>
      </c>
      <c r="K24" s="55">
        <v>652167</v>
      </c>
      <c r="L24" s="55">
        <v>782181</v>
      </c>
      <c r="M24" s="55">
        <v>1124141</v>
      </c>
      <c r="N24" s="55">
        <v>1183864</v>
      </c>
      <c r="O24" s="55">
        <v>808049</v>
      </c>
      <c r="P24" s="55">
        <v>726020</v>
      </c>
      <c r="Q24" s="55">
        <v>727816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</row>
    <row r="25" spans="2:36" ht="15" customHeight="1">
      <c r="B25" s="53" t="s">
        <v>179</v>
      </c>
      <c r="C25" s="40">
        <v>92810</v>
      </c>
      <c r="D25" s="40">
        <v>156770</v>
      </c>
      <c r="E25" s="40">
        <v>4595</v>
      </c>
      <c r="F25" s="40">
        <v>131937</v>
      </c>
      <c r="G25" s="40">
        <v>183433</v>
      </c>
      <c r="H25" s="40">
        <v>193399</v>
      </c>
      <c r="I25" s="40">
        <v>187574</v>
      </c>
      <c r="J25" s="40">
        <v>153750</v>
      </c>
      <c r="K25" s="40">
        <v>30234</v>
      </c>
      <c r="L25" s="40">
        <v>175474</v>
      </c>
      <c r="M25" s="40">
        <v>215619</v>
      </c>
      <c r="N25" s="40">
        <v>152781</v>
      </c>
      <c r="O25" s="40">
        <v>325332</v>
      </c>
      <c r="P25" s="40">
        <v>448092</v>
      </c>
      <c r="Q25" s="40">
        <v>161017</v>
      </c>
      <c r="R25" s="40">
        <v>329742</v>
      </c>
      <c r="S25" s="40">
        <v>475404</v>
      </c>
      <c r="T25" s="40">
        <v>515892</v>
      </c>
      <c r="U25" s="40">
        <v>287885</v>
      </c>
      <c r="V25" s="40">
        <v>257821</v>
      </c>
      <c r="W25" s="40">
        <v>142103</v>
      </c>
      <c r="X25" s="40">
        <v>282376</v>
      </c>
      <c r="Y25" s="40">
        <v>184556</v>
      </c>
      <c r="Z25" s="40">
        <v>335795</v>
      </c>
      <c r="AA25" s="40">
        <v>358405</v>
      </c>
      <c r="AB25" s="40">
        <v>620881</v>
      </c>
      <c r="AC25" s="40">
        <v>342467</v>
      </c>
      <c r="AD25" s="40">
        <v>257631</v>
      </c>
      <c r="AE25" s="40">
        <v>182727</v>
      </c>
      <c r="AF25" s="40">
        <v>0</v>
      </c>
      <c r="AG25" s="40">
        <v>0</v>
      </c>
      <c r="AH25" s="40">
        <v>0</v>
      </c>
      <c r="AI25" s="40">
        <v>0</v>
      </c>
    </row>
    <row r="26" spans="2:36" ht="15" customHeight="1">
      <c r="B26" s="53" t="s">
        <v>185</v>
      </c>
      <c r="C26" s="40">
        <v>0</v>
      </c>
      <c r="D26" s="40"/>
      <c r="E26" s="40">
        <v>0</v>
      </c>
      <c r="F26" s="40">
        <v>0</v>
      </c>
      <c r="G26" s="40">
        <v>0</v>
      </c>
      <c r="H26" s="40">
        <v>0</v>
      </c>
      <c r="I26" s="40">
        <v>20318</v>
      </c>
      <c r="J26" s="40">
        <v>2030</v>
      </c>
      <c r="K26" s="40">
        <v>5107</v>
      </c>
      <c r="L26" s="40">
        <v>100</v>
      </c>
      <c r="M26" s="40">
        <v>10346</v>
      </c>
      <c r="N26" s="40">
        <v>9522</v>
      </c>
      <c r="O26" s="40">
        <v>3179</v>
      </c>
      <c r="P26" s="40">
        <v>3132</v>
      </c>
      <c r="Q26" s="40">
        <v>721</v>
      </c>
      <c r="R26" s="40">
        <v>0</v>
      </c>
      <c r="S26" s="40">
        <v>9542</v>
      </c>
      <c r="T26" s="40">
        <v>13108</v>
      </c>
      <c r="U26" s="40">
        <v>21071</v>
      </c>
      <c r="V26" s="40">
        <v>13342</v>
      </c>
      <c r="W26" s="40">
        <v>15531</v>
      </c>
      <c r="X26" s="40">
        <v>28355</v>
      </c>
      <c r="Y26" s="40">
        <v>10829</v>
      </c>
      <c r="Z26" s="40">
        <v>10607</v>
      </c>
      <c r="AA26" s="40">
        <v>5745</v>
      </c>
      <c r="AB26" s="40">
        <v>5856</v>
      </c>
      <c r="AC26" s="40">
        <v>5815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</row>
    <row r="27" spans="2:36" ht="15" customHeight="1">
      <c r="B27" s="81" t="s">
        <v>183</v>
      </c>
      <c r="C27" s="56">
        <v>202496</v>
      </c>
      <c r="D27" s="56">
        <v>269177</v>
      </c>
      <c r="E27" s="56">
        <v>263183</v>
      </c>
      <c r="F27" s="56">
        <v>893756</v>
      </c>
      <c r="G27" s="56">
        <v>563972</v>
      </c>
      <c r="H27" s="56">
        <v>1073640</v>
      </c>
      <c r="I27" s="56">
        <v>1202509</v>
      </c>
      <c r="J27" s="56">
        <v>1115853</v>
      </c>
      <c r="K27" s="56">
        <v>1168791</v>
      </c>
      <c r="L27" s="56">
        <v>1333827</v>
      </c>
      <c r="M27" s="56">
        <v>1851049</v>
      </c>
      <c r="N27" s="56">
        <v>1690813</v>
      </c>
      <c r="O27" s="56">
        <v>1315581</v>
      </c>
      <c r="P27" s="56">
        <v>1353937</v>
      </c>
      <c r="Q27" s="56">
        <v>1128270</v>
      </c>
      <c r="R27" s="56">
        <v>775459</v>
      </c>
      <c r="S27" s="56">
        <v>1091839</v>
      </c>
      <c r="T27" s="56">
        <v>1080797</v>
      </c>
      <c r="U27" s="56">
        <v>799826</v>
      </c>
      <c r="V27" s="56">
        <v>566662</v>
      </c>
      <c r="W27" s="56">
        <v>463263</v>
      </c>
      <c r="X27" s="56">
        <v>570825</v>
      </c>
      <c r="Y27" s="56">
        <v>306209</v>
      </c>
      <c r="Z27" s="56">
        <v>676634</v>
      </c>
      <c r="AA27" s="56">
        <v>802735</v>
      </c>
      <c r="AB27" s="56">
        <v>958125</v>
      </c>
      <c r="AC27" s="56">
        <v>1177116</v>
      </c>
      <c r="AD27" s="56">
        <v>567022</v>
      </c>
      <c r="AE27" s="56">
        <v>934795</v>
      </c>
      <c r="AF27" s="56">
        <v>565205</v>
      </c>
      <c r="AG27" s="56">
        <v>118553</v>
      </c>
      <c r="AH27" s="56">
        <v>325316</v>
      </c>
      <c r="AI27" s="56">
        <v>291978</v>
      </c>
    </row>
    <row r="28" spans="2:36" ht="15" customHeight="1">
      <c r="B28" s="42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</row>
    <row r="29" spans="2:36" ht="15" customHeight="1">
      <c r="B29" s="36" t="s">
        <v>186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</row>
    <row r="30" spans="2:36" ht="15" customHeight="1">
      <c r="B30" s="53" t="s">
        <v>178</v>
      </c>
      <c r="C30" s="14">
        <v>0</v>
      </c>
      <c r="D30" s="14">
        <v>0</v>
      </c>
      <c r="E30" s="14">
        <v>0</v>
      </c>
      <c r="F30" s="14">
        <v>0</v>
      </c>
      <c r="G30" s="14">
        <v>406387</v>
      </c>
      <c r="H30" s="14">
        <v>0</v>
      </c>
      <c r="I30" s="14">
        <v>0</v>
      </c>
      <c r="J30" s="14">
        <v>100772</v>
      </c>
      <c r="K30" s="14">
        <v>0</v>
      </c>
      <c r="L30" s="14">
        <v>51151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30483</v>
      </c>
      <c r="U30" s="14">
        <v>29139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</row>
    <row r="31" spans="2:36" ht="15" customHeight="1">
      <c r="B31" s="81" t="s">
        <v>183</v>
      </c>
      <c r="C31" s="41">
        <v>0</v>
      </c>
      <c r="D31" s="41">
        <v>0</v>
      </c>
      <c r="E31" s="41">
        <v>0</v>
      </c>
      <c r="F31" s="41">
        <v>0</v>
      </c>
      <c r="G31" s="41">
        <v>406387</v>
      </c>
      <c r="H31" s="41">
        <v>0</v>
      </c>
      <c r="I31" s="41">
        <v>0</v>
      </c>
      <c r="J31" s="41">
        <v>100772</v>
      </c>
      <c r="K31" s="41">
        <v>0</v>
      </c>
      <c r="L31" s="41">
        <v>51151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30483</v>
      </c>
      <c r="U31" s="41">
        <v>29139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0</v>
      </c>
      <c r="AF31" s="41">
        <v>0</v>
      </c>
      <c r="AG31" s="41">
        <v>0</v>
      </c>
      <c r="AH31" s="41">
        <v>0</v>
      </c>
      <c r="AI31" s="41">
        <v>0</v>
      </c>
      <c r="AJ31" s="41">
        <v>0</v>
      </c>
    </row>
    <row r="32" spans="2:36" ht="15" customHeight="1">
      <c r="B32" s="42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</row>
    <row r="33" spans="2:35" ht="15" customHeight="1">
      <c r="B33" s="36" t="s">
        <v>187</v>
      </c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</row>
    <row r="34" spans="2:35" ht="15" customHeight="1">
      <c r="B34" s="53" t="s">
        <v>178</v>
      </c>
      <c r="C34" s="40">
        <v>240261</v>
      </c>
      <c r="D34" s="40">
        <v>218395</v>
      </c>
      <c r="E34" s="40">
        <v>202546</v>
      </c>
      <c r="F34" s="40">
        <v>201004</v>
      </c>
      <c r="G34" s="40">
        <v>167863</v>
      </c>
      <c r="H34" s="40">
        <v>107226</v>
      </c>
      <c r="I34" s="40">
        <v>75057</v>
      </c>
      <c r="J34" s="40">
        <v>291829</v>
      </c>
      <c r="K34" s="40">
        <v>166132</v>
      </c>
      <c r="L34" s="40">
        <v>133847</v>
      </c>
      <c r="M34" s="40">
        <v>102968</v>
      </c>
      <c r="N34" s="40">
        <v>5417</v>
      </c>
      <c r="O34" s="40">
        <v>19083</v>
      </c>
      <c r="P34" s="40">
        <v>16810</v>
      </c>
      <c r="Q34" s="40">
        <v>55169</v>
      </c>
      <c r="R34" s="40">
        <v>229332</v>
      </c>
      <c r="S34" s="40">
        <v>150054</v>
      </c>
      <c r="T34" s="40">
        <v>191133</v>
      </c>
      <c r="U34" s="40">
        <v>185229</v>
      </c>
      <c r="V34" s="40">
        <v>169424</v>
      </c>
      <c r="W34" s="40">
        <v>235237</v>
      </c>
      <c r="X34" s="40">
        <v>264477</v>
      </c>
      <c r="Y34" s="40">
        <v>154767</v>
      </c>
      <c r="Z34" s="40">
        <v>172233</v>
      </c>
      <c r="AA34" s="40">
        <v>153770</v>
      </c>
      <c r="AB34" s="40">
        <v>178468</v>
      </c>
      <c r="AC34" s="40">
        <v>170053</v>
      </c>
      <c r="AD34" s="40">
        <v>82117</v>
      </c>
      <c r="AE34" s="40">
        <v>71222</v>
      </c>
      <c r="AF34" s="40">
        <v>40534</v>
      </c>
      <c r="AG34" s="40">
        <v>485251</v>
      </c>
      <c r="AH34" s="40">
        <v>462983</v>
      </c>
      <c r="AI34" s="40">
        <v>445303</v>
      </c>
    </row>
    <row r="35" spans="2:35" ht="15" customHeight="1">
      <c r="B35" s="53" t="s">
        <v>175</v>
      </c>
      <c r="C35" s="40">
        <v>96</v>
      </c>
      <c r="D35" s="40">
        <v>2386</v>
      </c>
      <c r="E35" s="40">
        <v>2556</v>
      </c>
      <c r="F35" s="40">
        <v>2471</v>
      </c>
      <c r="G35" s="40">
        <v>2326</v>
      </c>
      <c r="H35" s="40">
        <v>2206</v>
      </c>
      <c r="I35" s="40">
        <v>3743</v>
      </c>
      <c r="J35" s="40">
        <v>14080</v>
      </c>
      <c r="K35" s="40">
        <v>14297</v>
      </c>
      <c r="L35" s="40">
        <v>14480</v>
      </c>
      <c r="M35" s="40">
        <v>14088</v>
      </c>
      <c r="N35" s="40">
        <v>13511</v>
      </c>
      <c r="O35" s="40">
        <v>12565</v>
      </c>
      <c r="P35" s="40">
        <v>12784</v>
      </c>
      <c r="Q35" s="40">
        <v>12688</v>
      </c>
      <c r="R35" s="40">
        <v>17517</v>
      </c>
      <c r="S35" s="40">
        <v>16726</v>
      </c>
      <c r="T35" s="40">
        <v>18710</v>
      </c>
      <c r="U35" s="40">
        <v>19464</v>
      </c>
      <c r="V35" s="40">
        <v>20149</v>
      </c>
      <c r="W35" s="40">
        <v>18443</v>
      </c>
      <c r="X35" s="40">
        <v>18253</v>
      </c>
      <c r="Y35" s="40">
        <v>19996</v>
      </c>
      <c r="Z35" s="40">
        <v>30060</v>
      </c>
      <c r="AA35" s="40">
        <v>34271</v>
      </c>
      <c r="AB35" s="40">
        <v>90981</v>
      </c>
      <c r="AC35" s="40">
        <v>169356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</row>
    <row r="36" spans="2:35" ht="15" customHeight="1">
      <c r="B36" s="53" t="s">
        <v>252</v>
      </c>
      <c r="C36" s="40">
        <v>0</v>
      </c>
      <c r="D36" s="40">
        <v>0</v>
      </c>
      <c r="E36" s="40">
        <v>0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11020</v>
      </c>
      <c r="N36" s="40">
        <v>0</v>
      </c>
      <c r="O36" s="40">
        <v>1426</v>
      </c>
      <c r="P36" s="40">
        <v>0</v>
      </c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</row>
    <row r="37" spans="2:35" ht="15" customHeight="1">
      <c r="B37" s="53" t="s">
        <v>179</v>
      </c>
      <c r="C37" s="40">
        <v>0</v>
      </c>
      <c r="D37" s="40">
        <v>0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79030</v>
      </c>
      <c r="K37" s="40">
        <v>68980</v>
      </c>
      <c r="L37" s="40">
        <v>38489</v>
      </c>
      <c r="M37" s="40">
        <v>29534</v>
      </c>
      <c r="N37" s="40">
        <v>137223</v>
      </c>
      <c r="O37" s="40">
        <v>47227</v>
      </c>
      <c r="P37" s="40">
        <v>39120</v>
      </c>
      <c r="Q37" s="40">
        <v>188767</v>
      </c>
      <c r="R37" s="40">
        <v>0</v>
      </c>
      <c r="S37" s="40">
        <v>0</v>
      </c>
      <c r="T37" s="40">
        <v>4534</v>
      </c>
      <c r="U37" s="40">
        <v>47516</v>
      </c>
      <c r="V37" s="40">
        <v>26500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</row>
    <row r="38" spans="2:35" ht="15" customHeight="1">
      <c r="B38" s="53" t="s">
        <v>259</v>
      </c>
      <c r="C38" s="40">
        <v>0</v>
      </c>
      <c r="D38" s="40">
        <v>0</v>
      </c>
      <c r="E38" s="40">
        <v>0</v>
      </c>
      <c r="F38" s="40">
        <v>0</v>
      </c>
      <c r="G38" s="40">
        <v>0</v>
      </c>
      <c r="H38" s="40">
        <v>0</v>
      </c>
      <c r="I38" s="40">
        <v>31079</v>
      </c>
      <c r="J38" s="40">
        <v>34235</v>
      </c>
      <c r="K38" s="40">
        <v>57943</v>
      </c>
      <c r="L38" s="40">
        <v>62192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</row>
    <row r="39" spans="2:35" ht="15" customHeight="1">
      <c r="B39" s="81" t="s">
        <v>183</v>
      </c>
      <c r="C39" s="57">
        <v>240357</v>
      </c>
      <c r="D39" s="57">
        <v>220781</v>
      </c>
      <c r="E39" s="57">
        <v>205102</v>
      </c>
      <c r="F39" s="57">
        <v>203475</v>
      </c>
      <c r="G39" s="57">
        <v>170189</v>
      </c>
      <c r="H39" s="57">
        <f t="shared" ref="H39:AI39" si="0">SUM(H34:H38)</f>
        <v>109432</v>
      </c>
      <c r="I39" s="57">
        <f t="shared" si="0"/>
        <v>109879</v>
      </c>
      <c r="J39" s="57">
        <f t="shared" si="0"/>
        <v>419174</v>
      </c>
      <c r="K39" s="57">
        <f t="shared" si="0"/>
        <v>307352</v>
      </c>
      <c r="L39" s="57">
        <f t="shared" si="0"/>
        <v>249008</v>
      </c>
      <c r="M39" s="57">
        <f t="shared" si="0"/>
        <v>157610</v>
      </c>
      <c r="N39" s="57">
        <f t="shared" si="0"/>
        <v>156151</v>
      </c>
      <c r="O39" s="57">
        <f t="shared" si="0"/>
        <v>80301</v>
      </c>
      <c r="P39" s="57">
        <f t="shared" si="0"/>
        <v>68714</v>
      </c>
      <c r="Q39" s="57">
        <f t="shared" si="0"/>
        <v>256624</v>
      </c>
      <c r="R39" s="57">
        <f t="shared" si="0"/>
        <v>246849</v>
      </c>
      <c r="S39" s="57">
        <f t="shared" si="0"/>
        <v>166780</v>
      </c>
      <c r="T39" s="57">
        <f t="shared" si="0"/>
        <v>214377</v>
      </c>
      <c r="U39" s="57">
        <f t="shared" si="0"/>
        <v>252209</v>
      </c>
      <c r="V39" s="57">
        <f t="shared" si="0"/>
        <v>216073</v>
      </c>
      <c r="W39" s="57">
        <f t="shared" si="0"/>
        <v>253680</v>
      </c>
      <c r="X39" s="57">
        <f t="shared" si="0"/>
        <v>282730</v>
      </c>
      <c r="Y39" s="57">
        <f t="shared" si="0"/>
        <v>174763</v>
      </c>
      <c r="Z39" s="57">
        <f t="shared" si="0"/>
        <v>202293</v>
      </c>
      <c r="AA39" s="57">
        <f t="shared" si="0"/>
        <v>188041</v>
      </c>
      <c r="AB39" s="57">
        <f t="shared" si="0"/>
        <v>269449</v>
      </c>
      <c r="AC39" s="57">
        <f t="shared" si="0"/>
        <v>339409</v>
      </c>
      <c r="AD39" s="57">
        <f t="shared" si="0"/>
        <v>82117</v>
      </c>
      <c r="AE39" s="57">
        <f t="shared" si="0"/>
        <v>71222</v>
      </c>
      <c r="AF39" s="57">
        <f t="shared" si="0"/>
        <v>40534</v>
      </c>
      <c r="AG39" s="57">
        <f t="shared" si="0"/>
        <v>485251</v>
      </c>
      <c r="AH39" s="57">
        <f t="shared" si="0"/>
        <v>462983</v>
      </c>
      <c r="AI39" s="57">
        <f t="shared" si="0"/>
        <v>445303</v>
      </c>
    </row>
    <row r="40" spans="2:35" ht="15" customHeight="1">
      <c r="B40" s="24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</row>
    <row r="41" spans="2:35" ht="15" customHeight="1">
      <c r="B41" s="53" t="s">
        <v>188</v>
      </c>
      <c r="C41" s="31">
        <v>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2</v>
      </c>
      <c r="V41" s="31">
        <v>2</v>
      </c>
      <c r="W41" s="31">
        <v>2</v>
      </c>
      <c r="X41" s="31">
        <v>2</v>
      </c>
      <c r="Y41" s="31">
        <v>0</v>
      </c>
      <c r="Z41" s="31">
        <v>2</v>
      </c>
      <c r="AA41" s="31">
        <v>2</v>
      </c>
      <c r="AB41" s="31">
        <v>1</v>
      </c>
      <c r="AC41" s="31">
        <v>1</v>
      </c>
      <c r="AD41" s="31">
        <v>1</v>
      </c>
      <c r="AE41" s="31">
        <v>22</v>
      </c>
      <c r="AF41" s="31">
        <v>22</v>
      </c>
      <c r="AG41" s="31">
        <v>22</v>
      </c>
      <c r="AH41" s="31">
        <v>33</v>
      </c>
      <c r="AI41" s="31">
        <v>33</v>
      </c>
    </row>
    <row r="42" spans="2:35" ht="15" customHeight="1">
      <c r="B42" s="81" t="s">
        <v>183</v>
      </c>
      <c r="C42" s="56">
        <v>0</v>
      </c>
      <c r="D42" s="56">
        <v>0</v>
      </c>
      <c r="E42" s="56">
        <v>0</v>
      </c>
      <c r="F42" s="56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2</v>
      </c>
      <c r="V42" s="56">
        <v>2</v>
      </c>
      <c r="W42" s="56">
        <v>2</v>
      </c>
      <c r="X42" s="56">
        <v>2</v>
      </c>
      <c r="Y42" s="56">
        <v>0</v>
      </c>
      <c r="Z42" s="56">
        <v>2</v>
      </c>
      <c r="AA42" s="56">
        <v>2</v>
      </c>
      <c r="AB42" s="56">
        <v>1</v>
      </c>
      <c r="AC42" s="56">
        <v>1</v>
      </c>
      <c r="AD42" s="56">
        <v>1</v>
      </c>
      <c r="AE42" s="56">
        <v>22</v>
      </c>
      <c r="AF42" s="56">
        <v>22</v>
      </c>
      <c r="AG42" s="56">
        <v>22</v>
      </c>
      <c r="AH42" s="56">
        <v>33</v>
      </c>
      <c r="AI42" s="56">
        <v>33</v>
      </c>
    </row>
    <row r="43" spans="2:35" ht="15" customHeight="1">
      <c r="B43" s="24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</row>
    <row r="44" spans="2:35" ht="15" customHeight="1">
      <c r="B44" s="81" t="s">
        <v>189</v>
      </c>
      <c r="C44" s="56">
        <v>1446578</v>
      </c>
      <c r="D44" s="56">
        <v>1934506</v>
      </c>
      <c r="E44" s="56">
        <v>1478808</v>
      </c>
      <c r="F44" s="56">
        <v>1629102</v>
      </c>
      <c r="G44" s="56">
        <v>1638560</v>
      </c>
      <c r="H44" s="56">
        <v>1715141</v>
      </c>
      <c r="I44" s="56">
        <v>2011505</v>
      </c>
      <c r="J44" s="56">
        <v>2353574</v>
      </c>
      <c r="K44" s="56">
        <v>2377653</v>
      </c>
      <c r="L44" s="56">
        <v>2277236</v>
      </c>
      <c r="M44" s="56">
        <v>2734448</v>
      </c>
      <c r="N44" s="56">
        <v>2366604</v>
      </c>
      <c r="O44" s="56">
        <v>2077467</v>
      </c>
      <c r="P44" s="56">
        <v>2143368</v>
      </c>
      <c r="Q44" s="56">
        <v>1752721</v>
      </c>
      <c r="R44" s="56">
        <v>1423611</v>
      </c>
      <c r="S44" s="56">
        <v>1662383</v>
      </c>
      <c r="T44" s="56">
        <v>2273556</v>
      </c>
      <c r="U44" s="56">
        <v>2015130</v>
      </c>
      <c r="V44" s="56">
        <v>1614553</v>
      </c>
      <c r="W44" s="56">
        <v>1505639</v>
      </c>
      <c r="X44" s="56">
        <v>1522620</v>
      </c>
      <c r="Y44" s="56">
        <v>1700238</v>
      </c>
      <c r="Z44" s="56">
        <v>1759105</v>
      </c>
      <c r="AA44" s="56">
        <v>1829676</v>
      </c>
      <c r="AB44" s="56">
        <v>2250173</v>
      </c>
      <c r="AC44" s="56">
        <v>2165330</v>
      </c>
      <c r="AD44" s="56">
        <v>1511344</v>
      </c>
      <c r="AE44" s="56">
        <v>1652717</v>
      </c>
      <c r="AF44" s="56">
        <v>1141187</v>
      </c>
      <c r="AG44" s="56">
        <v>1101207</v>
      </c>
      <c r="AH44" s="56">
        <v>1139046</v>
      </c>
      <c r="AI44" s="56">
        <v>1104533</v>
      </c>
    </row>
    <row r="45" spans="2:35" ht="15" customHeight="1">
      <c r="B45" s="53" t="s">
        <v>190</v>
      </c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</row>
    <row r="46" spans="2:35" ht="15" customHeight="1">
      <c r="B46" s="53" t="s">
        <v>242</v>
      </c>
      <c r="C46" s="93">
        <v>0</v>
      </c>
      <c r="D46" s="93">
        <v>0</v>
      </c>
      <c r="E46" s="93">
        <v>0</v>
      </c>
      <c r="F46" s="93">
        <v>0</v>
      </c>
      <c r="G46" s="93">
        <v>0</v>
      </c>
      <c r="H46" s="93">
        <v>0</v>
      </c>
      <c r="I46" s="93">
        <v>0</v>
      </c>
      <c r="J46" s="93">
        <v>0</v>
      </c>
      <c r="K46" s="93">
        <v>0</v>
      </c>
      <c r="L46" s="93">
        <v>0</v>
      </c>
      <c r="M46" s="93">
        <v>1352</v>
      </c>
      <c r="N46" s="93">
        <v>1225</v>
      </c>
      <c r="O46" s="93">
        <v>1158</v>
      </c>
      <c r="P46" s="93">
        <v>0</v>
      </c>
      <c r="Q46" s="93">
        <v>0</v>
      </c>
      <c r="R46" s="93">
        <v>0</v>
      </c>
      <c r="S46" s="93">
        <v>0</v>
      </c>
      <c r="T46" s="93">
        <v>0</v>
      </c>
      <c r="U46" s="93">
        <v>0</v>
      </c>
      <c r="V46" s="93">
        <v>0</v>
      </c>
      <c r="W46" s="93">
        <v>42</v>
      </c>
      <c r="X46" s="93">
        <v>0</v>
      </c>
      <c r="Y46" s="93">
        <v>250</v>
      </c>
      <c r="Z46" s="93">
        <v>0</v>
      </c>
      <c r="AA46" s="93">
        <v>0</v>
      </c>
      <c r="AB46" s="93">
        <v>0</v>
      </c>
      <c r="AC46" s="93">
        <v>0</v>
      </c>
      <c r="AD46" s="93">
        <v>0</v>
      </c>
      <c r="AE46" s="93">
        <v>0</v>
      </c>
      <c r="AF46" s="93">
        <v>0</v>
      </c>
      <c r="AG46" s="93">
        <v>0</v>
      </c>
      <c r="AH46" s="93">
        <v>0</v>
      </c>
      <c r="AI46" s="93">
        <v>0</v>
      </c>
    </row>
    <row r="47" spans="2:35" ht="15" customHeight="1">
      <c r="B47" s="53" t="s">
        <v>191</v>
      </c>
      <c r="C47" s="127">
        <v>316128</v>
      </c>
      <c r="D47" s="127">
        <v>275298</v>
      </c>
      <c r="E47" s="127">
        <v>416046</v>
      </c>
      <c r="F47" s="127">
        <v>324026</v>
      </c>
      <c r="G47" s="127">
        <v>154796</v>
      </c>
      <c r="H47" s="127">
        <v>171366</v>
      </c>
      <c r="I47" s="127">
        <v>133735</v>
      </c>
      <c r="J47" s="127">
        <v>184330</v>
      </c>
      <c r="K47" s="127">
        <v>144121</v>
      </c>
      <c r="L47" s="127">
        <v>161373</v>
      </c>
      <c r="M47" s="127">
        <v>186189</v>
      </c>
      <c r="N47" s="127">
        <v>174273</v>
      </c>
      <c r="O47" s="127">
        <v>530779</v>
      </c>
      <c r="P47" s="127">
        <v>684093</v>
      </c>
      <c r="Q47" s="127">
        <v>748613</v>
      </c>
      <c r="R47" s="127">
        <v>571279</v>
      </c>
      <c r="S47" s="127">
        <v>822161</v>
      </c>
      <c r="T47" s="127">
        <v>348231</v>
      </c>
      <c r="U47" s="127">
        <v>292019</v>
      </c>
      <c r="V47" s="127">
        <v>141008</v>
      </c>
      <c r="W47" s="127">
        <v>164942</v>
      </c>
      <c r="X47" s="127">
        <v>215600</v>
      </c>
      <c r="Y47" s="127">
        <v>200739</v>
      </c>
      <c r="Z47" s="127">
        <v>259582</v>
      </c>
      <c r="AA47" s="127">
        <v>144009</v>
      </c>
      <c r="AB47" s="127">
        <v>205335</v>
      </c>
      <c r="AC47" s="127">
        <v>264503</v>
      </c>
      <c r="AD47" s="127">
        <v>262769</v>
      </c>
      <c r="AE47" s="127">
        <v>88342</v>
      </c>
      <c r="AF47" s="127">
        <v>127659</v>
      </c>
      <c r="AG47" s="127">
        <v>230933</v>
      </c>
      <c r="AH47" s="127">
        <v>22774</v>
      </c>
      <c r="AI47" s="127">
        <v>10811</v>
      </c>
    </row>
    <row r="48" spans="2:35" ht="15" customHeight="1">
      <c r="B48" s="53" t="s">
        <v>255</v>
      </c>
      <c r="C48" s="40">
        <v>0</v>
      </c>
      <c r="D48" s="40">
        <v>0</v>
      </c>
      <c r="E48" s="40"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30757</v>
      </c>
      <c r="P48" s="40">
        <v>0</v>
      </c>
      <c r="Q48" s="40">
        <v>3501</v>
      </c>
      <c r="R48" s="40">
        <v>104498</v>
      </c>
      <c r="S48" s="40">
        <v>45516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895</v>
      </c>
      <c r="AB48" s="40">
        <v>0</v>
      </c>
      <c r="AC48" s="40">
        <v>0</v>
      </c>
      <c r="AD48" s="40">
        <v>0</v>
      </c>
      <c r="AE48" s="40">
        <v>26909</v>
      </c>
      <c r="AF48" s="40">
        <v>0</v>
      </c>
      <c r="AG48" s="40">
        <v>0</v>
      </c>
      <c r="AH48" s="40">
        <v>0</v>
      </c>
      <c r="AI48" s="40">
        <v>0</v>
      </c>
    </row>
    <row r="49" spans="2:36" ht="15" customHeight="1">
      <c r="B49" s="53" t="s">
        <v>256</v>
      </c>
      <c r="C49" s="40">
        <v>0</v>
      </c>
      <c r="D49" s="40">
        <v>0</v>
      </c>
      <c r="E49" s="40">
        <v>0</v>
      </c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0</v>
      </c>
      <c r="O49" s="40">
        <v>123028</v>
      </c>
      <c r="P49" s="40">
        <v>0</v>
      </c>
      <c r="Q49" s="40">
        <v>1506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</row>
    <row r="50" spans="2:36" ht="15" customHeight="1">
      <c r="B50" s="135" t="s">
        <v>253</v>
      </c>
      <c r="C50" s="40">
        <v>0</v>
      </c>
      <c r="D50" s="40">
        <v>0</v>
      </c>
      <c r="E50" s="40"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130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</row>
    <row r="51" spans="2:36" ht="15" customHeight="1">
      <c r="B51" s="135" t="s">
        <v>254</v>
      </c>
      <c r="C51" s="127">
        <v>0</v>
      </c>
      <c r="D51" s="127">
        <v>3860</v>
      </c>
      <c r="E51" s="127">
        <v>2677</v>
      </c>
      <c r="F51" s="127">
        <v>779</v>
      </c>
      <c r="G51" s="127">
        <v>0</v>
      </c>
      <c r="H51" s="127">
        <v>1</v>
      </c>
      <c r="I51" s="127">
        <v>128</v>
      </c>
      <c r="J51" s="127">
        <v>0</v>
      </c>
      <c r="K51" s="127">
        <v>628</v>
      </c>
      <c r="L51" s="127">
        <v>0</v>
      </c>
      <c r="M51" s="127">
        <v>541</v>
      </c>
      <c r="N51" s="127">
        <v>0</v>
      </c>
      <c r="O51" s="127">
        <v>0</v>
      </c>
      <c r="P51" s="127">
        <v>0</v>
      </c>
      <c r="Q51" s="127">
        <v>13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0</v>
      </c>
      <c r="X51" s="127">
        <v>0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0</v>
      </c>
      <c r="AE51" s="127">
        <v>0</v>
      </c>
      <c r="AF51" s="127">
        <v>0</v>
      </c>
      <c r="AG51" s="127">
        <v>0</v>
      </c>
      <c r="AH51" s="127">
        <v>0</v>
      </c>
      <c r="AI51" s="127">
        <v>0</v>
      </c>
    </row>
    <row r="52" spans="2:36" ht="15" customHeight="1">
      <c r="B52" s="81" t="s">
        <v>192</v>
      </c>
      <c r="C52" s="56">
        <v>316128</v>
      </c>
      <c r="D52" s="56">
        <v>279158</v>
      </c>
      <c r="E52" s="56">
        <v>418723</v>
      </c>
      <c r="F52" s="56">
        <v>324805</v>
      </c>
      <c r="G52" s="56">
        <v>154796</v>
      </c>
      <c r="H52" s="56">
        <v>171367</v>
      </c>
      <c r="I52" s="56">
        <v>133863</v>
      </c>
      <c r="J52" s="56">
        <v>184330</v>
      </c>
      <c r="K52" s="56">
        <v>144749</v>
      </c>
      <c r="L52" s="56">
        <v>161373</v>
      </c>
      <c r="M52" s="56">
        <v>188082</v>
      </c>
      <c r="N52" s="56">
        <v>175498</v>
      </c>
      <c r="O52" s="56">
        <v>685722</v>
      </c>
      <c r="P52" s="56">
        <v>684093</v>
      </c>
      <c r="Q52" s="56">
        <v>753763</v>
      </c>
      <c r="R52" s="56">
        <v>675777</v>
      </c>
      <c r="S52" s="56">
        <v>867677</v>
      </c>
      <c r="T52" s="56">
        <v>348231</v>
      </c>
      <c r="U52" s="56">
        <v>292019</v>
      </c>
      <c r="V52" s="56">
        <v>141008</v>
      </c>
      <c r="W52" s="56">
        <v>164984</v>
      </c>
      <c r="X52" s="56">
        <v>215600</v>
      </c>
      <c r="Y52" s="56">
        <v>200989</v>
      </c>
      <c r="Z52" s="56">
        <v>259582</v>
      </c>
      <c r="AA52" s="56">
        <v>144904</v>
      </c>
      <c r="AB52" s="56">
        <v>205335</v>
      </c>
      <c r="AC52" s="56">
        <v>264503</v>
      </c>
      <c r="AD52" s="56">
        <v>262769</v>
      </c>
      <c r="AE52" s="56">
        <v>115251</v>
      </c>
      <c r="AF52" s="56">
        <v>127659</v>
      </c>
      <c r="AG52" s="56">
        <v>230933</v>
      </c>
      <c r="AH52" s="56">
        <v>22774</v>
      </c>
      <c r="AI52" s="56">
        <v>10811</v>
      </c>
    </row>
    <row r="53" spans="2:36" ht="15" customHeight="1">
      <c r="B53" s="24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</row>
    <row r="54" spans="2:36" s="137" customFormat="1" ht="15" customHeight="1">
      <c r="B54" s="81" t="s">
        <v>135</v>
      </c>
      <c r="C54" s="63">
        <v>1762706</v>
      </c>
      <c r="D54" s="63">
        <v>2213664</v>
      </c>
      <c r="E54" s="63">
        <v>1897531</v>
      </c>
      <c r="F54" s="63">
        <v>1953907</v>
      </c>
      <c r="G54" s="63">
        <v>1793356</v>
      </c>
      <c r="H54" s="63">
        <v>1886508</v>
      </c>
      <c r="I54" s="63">
        <v>2145368</v>
      </c>
      <c r="J54" s="63">
        <v>2537904</v>
      </c>
      <c r="K54" s="63">
        <v>2522402</v>
      </c>
      <c r="L54" s="63">
        <v>2438609</v>
      </c>
      <c r="M54" s="63">
        <v>2922530</v>
      </c>
      <c r="N54" s="63">
        <v>2542102</v>
      </c>
      <c r="O54" s="63">
        <v>2763189</v>
      </c>
      <c r="P54" s="63">
        <v>2827461</v>
      </c>
      <c r="Q54" s="63">
        <v>2506484</v>
      </c>
      <c r="R54" s="63">
        <v>2099388</v>
      </c>
      <c r="S54" s="63">
        <v>2530060</v>
      </c>
      <c r="T54" s="63">
        <v>2621787</v>
      </c>
      <c r="U54" s="63">
        <v>2307149</v>
      </c>
      <c r="V54" s="63">
        <v>1755561</v>
      </c>
      <c r="W54" s="63">
        <v>1670623</v>
      </c>
      <c r="X54" s="63">
        <v>1738220</v>
      </c>
      <c r="Y54" s="63">
        <v>1901227</v>
      </c>
      <c r="Z54" s="63">
        <v>2018687</v>
      </c>
      <c r="AA54" s="63">
        <v>1974580</v>
      </c>
      <c r="AB54" s="63">
        <v>2455508</v>
      </c>
      <c r="AC54" s="63">
        <v>2429833</v>
      </c>
      <c r="AD54" s="63">
        <v>1774113</v>
      </c>
      <c r="AE54" s="63">
        <v>1767968</v>
      </c>
      <c r="AF54" s="63">
        <v>1268846</v>
      </c>
      <c r="AG54" s="63">
        <v>1332140</v>
      </c>
      <c r="AH54" s="63">
        <v>1161820</v>
      </c>
      <c r="AI54" s="63">
        <v>1115344</v>
      </c>
      <c r="AJ54" s="136">
        <v>0</v>
      </c>
    </row>
    <row r="55" spans="2:36" s="82" customFormat="1" ht="15" customHeight="1">
      <c r="H55" s="39"/>
      <c r="J55" s="138"/>
      <c r="K55" s="139"/>
    </row>
    <row r="56" spans="2:36" s="82" customFormat="1" ht="15" hidden="1" customHeight="1">
      <c r="B56" s="108" t="s">
        <v>262</v>
      </c>
      <c r="D56" s="108"/>
      <c r="E56" s="143">
        <v>0</v>
      </c>
      <c r="F56" s="143">
        <v>0</v>
      </c>
      <c r="G56" s="143">
        <v>0</v>
      </c>
      <c r="H56" s="143">
        <v>0</v>
      </c>
      <c r="I56" s="143">
        <v>0</v>
      </c>
      <c r="J56" s="143">
        <v>0</v>
      </c>
      <c r="K56" s="143">
        <v>0</v>
      </c>
      <c r="L56" s="143">
        <v>0</v>
      </c>
      <c r="M56" s="143">
        <v>0</v>
      </c>
      <c r="N56" s="143">
        <v>0</v>
      </c>
      <c r="O56" s="143">
        <v>0</v>
      </c>
      <c r="P56" s="143">
        <v>0</v>
      </c>
      <c r="Q56" s="143">
        <v>0</v>
      </c>
      <c r="R56" s="143">
        <v>0.43893999978899956</v>
      </c>
      <c r="S56" s="143">
        <v>0.11654473282396793</v>
      </c>
      <c r="T56" s="143">
        <v>0</v>
      </c>
      <c r="U56" s="143">
        <v>0</v>
      </c>
      <c r="V56" s="143">
        <v>0</v>
      </c>
      <c r="W56" s="143">
        <v>0</v>
      </c>
      <c r="X56" s="143">
        <v>0</v>
      </c>
      <c r="Y56" s="143">
        <v>0</v>
      </c>
      <c r="Z56" s="143">
        <v>0</v>
      </c>
      <c r="AA56" s="143">
        <v>0</v>
      </c>
      <c r="AB56" s="143">
        <v>0</v>
      </c>
      <c r="AC56" s="143">
        <v>0</v>
      </c>
      <c r="AD56" s="143">
        <v>0</v>
      </c>
      <c r="AE56" s="143">
        <v>0</v>
      </c>
      <c r="AF56" s="143">
        <v>0</v>
      </c>
      <c r="AG56" s="143">
        <v>0</v>
      </c>
      <c r="AH56" s="143">
        <v>0</v>
      </c>
      <c r="AI56" s="143">
        <v>0</v>
      </c>
    </row>
    <row r="57" spans="2:36" s="82" customFormat="1" ht="15" customHeight="1">
      <c r="C57" s="54"/>
      <c r="D57" s="139"/>
      <c r="H57" s="39"/>
      <c r="I57" s="139"/>
      <c r="J57" s="138"/>
      <c r="K57" s="139"/>
    </row>
    <row r="58" spans="2:36" s="82" customFormat="1" ht="15" hidden="1" customHeight="1">
      <c r="C58" s="139">
        <f>C20+C27+C39</f>
        <v>1446578</v>
      </c>
      <c r="H58" s="40"/>
      <c r="J58" s="138"/>
      <c r="K58" s="139"/>
    </row>
    <row r="59" spans="2:36" s="82" customFormat="1" ht="15" hidden="1" customHeight="1">
      <c r="C59" s="139">
        <f>C44+C52</f>
        <v>1762706</v>
      </c>
      <c r="H59" s="55"/>
      <c r="J59" s="138"/>
      <c r="K59" s="139"/>
    </row>
    <row r="60" spans="2:36" s="82" customFormat="1" ht="15" customHeight="1">
      <c r="H60" s="40"/>
      <c r="J60" s="138"/>
      <c r="K60" s="139"/>
    </row>
    <row r="61" spans="2:36" s="82" customFormat="1" ht="15" customHeight="1">
      <c r="H61" s="31"/>
      <c r="J61" s="138"/>
      <c r="K61" s="139"/>
    </row>
    <row r="62" spans="2:36" s="82" customFormat="1" ht="15" customHeight="1">
      <c r="H62" s="31"/>
      <c r="J62" s="138"/>
      <c r="K62" s="139"/>
    </row>
    <row r="63" spans="2:36" s="82" customFormat="1" ht="15" customHeight="1">
      <c r="H63" s="31"/>
      <c r="J63" s="138"/>
      <c r="K63" s="139"/>
    </row>
    <row r="64" spans="2:36" s="82" customFormat="1" ht="15" customHeight="1">
      <c r="H64" s="31"/>
      <c r="J64" s="138"/>
      <c r="K64" s="139"/>
    </row>
    <row r="65" spans="8:11" s="82" customFormat="1" ht="15" customHeight="1">
      <c r="H65" s="56"/>
      <c r="J65" s="138"/>
      <c r="K65" s="139"/>
    </row>
    <row r="66" spans="8:11" s="82" customFormat="1" ht="15" customHeight="1">
      <c r="H66" s="43"/>
      <c r="J66" s="138"/>
      <c r="K66" s="139"/>
    </row>
    <row r="67" spans="8:11" s="82" customFormat="1" ht="15" customHeight="1">
      <c r="H67" s="43"/>
      <c r="J67" s="138"/>
      <c r="K67" s="139"/>
    </row>
    <row r="68" spans="8:11" s="82" customFormat="1" ht="15" customHeight="1">
      <c r="H68" s="40"/>
      <c r="J68" s="138"/>
    </row>
    <row r="69" spans="8:11" s="82" customFormat="1" ht="15" customHeight="1">
      <c r="H69" s="55"/>
    </row>
    <row r="70" spans="8:11" s="82" customFormat="1" ht="15" customHeight="1">
      <c r="H70" s="40"/>
    </row>
    <row r="71" spans="8:11" s="82" customFormat="1" ht="15" customHeight="1">
      <c r="H71" s="56"/>
    </row>
    <row r="72" spans="8:11" s="82" customFormat="1" ht="15" customHeight="1">
      <c r="H72" s="41"/>
    </row>
    <row r="73" spans="8:11" s="82" customFormat="1" ht="15" customHeight="1">
      <c r="H73" s="41"/>
    </row>
    <row r="74" spans="8:11" s="82" customFormat="1" ht="15" customHeight="1"/>
    <row r="75" spans="8:11" s="82" customFormat="1" ht="15" customHeight="1"/>
    <row r="76" spans="8:11" s="82" customFormat="1" ht="15" customHeight="1"/>
    <row r="77" spans="8:11" s="82" customFormat="1" ht="15" customHeight="1"/>
    <row r="78" spans="8:11" s="82" customFormat="1" ht="15" customHeight="1"/>
    <row r="79" spans="8:11" s="82" customFormat="1" ht="15" customHeight="1"/>
    <row r="80" spans="8:11" s="82" customFormat="1" ht="15" customHeight="1"/>
    <row r="81" s="82" customFormat="1" ht="15" customHeight="1"/>
    <row r="82" s="82" customFormat="1" ht="15" customHeight="1"/>
    <row r="83" s="82" customFormat="1" ht="15" customHeight="1"/>
    <row r="84" s="82" customFormat="1" ht="15" customHeight="1"/>
    <row r="85" s="82" customFormat="1" ht="15" customHeight="1"/>
    <row r="86" s="82" customFormat="1" ht="15" customHeight="1"/>
    <row r="87" s="82" customFormat="1" ht="15" customHeight="1"/>
    <row r="88" s="82" customFormat="1" ht="15" customHeight="1"/>
    <row r="89" s="82" customFormat="1" ht="15" customHeight="1"/>
    <row r="90" s="82" customFormat="1" ht="15" customHeight="1"/>
    <row r="91" s="82" customFormat="1" ht="15" customHeight="1"/>
    <row r="92" s="82" customFormat="1" ht="15" customHeight="1"/>
    <row r="93" s="82" customFormat="1" ht="15" customHeight="1"/>
    <row r="94" s="82" customFormat="1" ht="15" customHeight="1"/>
    <row r="95" s="30" customFormat="1" ht="15" customHeight="1"/>
    <row r="96" s="30" customFormat="1" ht="15" customHeight="1"/>
    <row r="97" s="30" customFormat="1" ht="15" customHeight="1"/>
    <row r="98" s="30" customFormat="1" ht="15" customHeight="1"/>
    <row r="99" s="30" customFormat="1" ht="15" customHeight="1"/>
    <row r="100" s="30" customFormat="1" ht="15" customHeight="1"/>
    <row r="101" s="30" customFormat="1" ht="15" customHeight="1"/>
    <row r="102" s="30" customFormat="1" ht="15" customHeight="1"/>
    <row r="103" s="30" customFormat="1" ht="15" customHeight="1"/>
    <row r="104" s="30" customFormat="1" ht="15" customHeight="1"/>
    <row r="105" s="30" customFormat="1" ht="15" customHeight="1"/>
    <row r="106" s="30" customFormat="1" ht="15" customHeight="1"/>
    <row r="107" s="30" customFormat="1" ht="15" customHeight="1"/>
    <row r="108" s="30" customFormat="1" ht="15" customHeight="1"/>
    <row r="109" s="30" customFormat="1" ht="15" customHeight="1"/>
    <row r="110" s="30" customFormat="1" ht="15" customHeight="1"/>
    <row r="111" s="30" customFormat="1" ht="15" customHeight="1"/>
    <row r="112" s="30" customFormat="1" ht="15" customHeight="1"/>
    <row r="113" s="30" customFormat="1" ht="15" customHeight="1"/>
    <row r="114" s="30" customFormat="1" ht="15" customHeight="1"/>
    <row r="115" s="30" customFormat="1" ht="15" customHeight="1"/>
    <row r="116" s="30" customFormat="1" ht="15" customHeight="1"/>
    <row r="117" s="30" customFormat="1" ht="15" customHeight="1"/>
    <row r="118" s="30" customFormat="1" ht="15" customHeight="1"/>
    <row r="119" s="30" customFormat="1" ht="15" customHeight="1"/>
    <row r="120" s="30" customFormat="1" ht="15" customHeight="1"/>
    <row r="121" s="30" customFormat="1" ht="15" customHeight="1"/>
    <row r="122" s="30" customFormat="1" ht="15" customHeight="1"/>
    <row r="123" s="30" customFormat="1" ht="15" customHeight="1"/>
    <row r="124" s="30" customFormat="1" ht="15" customHeight="1"/>
    <row r="125" s="30" customFormat="1" ht="15" customHeight="1"/>
    <row r="126" s="30" customFormat="1" ht="15" customHeight="1"/>
    <row r="127" s="30" customFormat="1" ht="15" customHeight="1"/>
    <row r="128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F6:AI6"/>
    <mergeCell ref="B6:B7"/>
    <mergeCell ref="T6:W6"/>
    <mergeCell ref="X6:AA6"/>
    <mergeCell ref="AB6:AE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AJ87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3.5703125" style="20" bestFit="1" customWidth="1"/>
    <col min="3" max="6" width="10.85546875" style="20" customWidth="1"/>
    <col min="7" max="35" width="11" style="20" customWidth="1"/>
    <col min="36" max="36" width="0.85546875" style="20" customWidth="1"/>
    <col min="37" max="16384" width="10.28515625" style="20"/>
  </cols>
  <sheetData>
    <row r="2" spans="2:36" ht="15" customHeight="1"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pans="2:36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</row>
    <row r="4" spans="2:36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2:36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2:36" ht="12.75" customHeight="1">
      <c r="B6" s="213" t="s">
        <v>243</v>
      </c>
      <c r="C6" s="156">
        <v>2019</v>
      </c>
      <c r="D6" s="216">
        <v>2018</v>
      </c>
      <c r="E6" s="217"/>
      <c r="F6" s="217"/>
      <c r="G6" s="218"/>
      <c r="H6" s="217">
        <v>2017</v>
      </c>
      <c r="I6" s="217"/>
      <c r="J6" s="217"/>
      <c r="K6" s="218"/>
      <c r="L6" s="216">
        <v>2016</v>
      </c>
      <c r="M6" s="217"/>
      <c r="N6" s="217"/>
      <c r="O6" s="218"/>
      <c r="P6" s="216">
        <v>2015</v>
      </c>
      <c r="Q6" s="217"/>
      <c r="R6" s="217"/>
      <c r="S6" s="218"/>
      <c r="T6" s="216">
        <v>2014</v>
      </c>
      <c r="U6" s="217"/>
      <c r="V6" s="217"/>
      <c r="W6" s="218"/>
      <c r="X6" s="216">
        <v>2013</v>
      </c>
      <c r="Y6" s="217"/>
      <c r="Z6" s="217"/>
      <c r="AA6" s="218"/>
      <c r="AB6" s="216">
        <v>2012</v>
      </c>
      <c r="AC6" s="217"/>
      <c r="AD6" s="217"/>
      <c r="AE6" s="218"/>
      <c r="AF6" s="216">
        <v>2011</v>
      </c>
      <c r="AG6" s="217"/>
      <c r="AH6" s="217"/>
      <c r="AI6" s="218"/>
    </row>
    <row r="7" spans="2:36" s="22" customFormat="1" ht="12.75" customHeight="1">
      <c r="B7" s="214"/>
      <c r="C7" s="80" t="s">
        <v>0</v>
      </c>
      <c r="D7" s="80" t="s">
        <v>3</v>
      </c>
      <c r="E7" s="80" t="s">
        <v>2</v>
      </c>
      <c r="F7" s="80" t="s">
        <v>1</v>
      </c>
      <c r="G7" s="80" t="s">
        <v>0</v>
      </c>
      <c r="H7" s="80" t="s">
        <v>3</v>
      </c>
      <c r="I7" s="80" t="s">
        <v>2</v>
      </c>
      <c r="J7" s="80" t="s">
        <v>1</v>
      </c>
      <c r="K7" s="80" t="s">
        <v>0</v>
      </c>
      <c r="L7" s="80" t="s">
        <v>3</v>
      </c>
      <c r="M7" s="80" t="s">
        <v>2</v>
      </c>
      <c r="N7" s="80" t="s">
        <v>1</v>
      </c>
      <c r="O7" s="80" t="s">
        <v>0</v>
      </c>
      <c r="P7" s="80" t="s">
        <v>3</v>
      </c>
      <c r="Q7" s="80" t="s">
        <v>2</v>
      </c>
      <c r="R7" s="11" t="s">
        <v>1</v>
      </c>
      <c r="S7" s="11" t="s">
        <v>0</v>
      </c>
      <c r="T7" s="11" t="s">
        <v>3</v>
      </c>
      <c r="U7" s="11" t="s">
        <v>2</v>
      </c>
      <c r="V7" s="11" t="s">
        <v>1</v>
      </c>
      <c r="W7" s="11" t="s">
        <v>0</v>
      </c>
      <c r="X7" s="11" t="s">
        <v>3</v>
      </c>
      <c r="Y7" s="11" t="s">
        <v>2</v>
      </c>
      <c r="Z7" s="11" t="s">
        <v>1</v>
      </c>
      <c r="AA7" s="11" t="s">
        <v>0</v>
      </c>
      <c r="AB7" s="11" t="s">
        <v>3</v>
      </c>
      <c r="AC7" s="11" t="s">
        <v>2</v>
      </c>
      <c r="AD7" s="11" t="s">
        <v>1</v>
      </c>
      <c r="AE7" s="11" t="s">
        <v>0</v>
      </c>
      <c r="AF7" s="11" t="s">
        <v>3</v>
      </c>
      <c r="AG7" s="11" t="s">
        <v>2</v>
      </c>
      <c r="AH7" s="11" t="s">
        <v>1</v>
      </c>
      <c r="AI7" s="11" t="s">
        <v>0</v>
      </c>
    </row>
    <row r="8" spans="2:36" ht="5.0999999999999996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</row>
    <row r="9" spans="2:36" ht="15" customHeight="1">
      <c r="B9" s="1" t="s">
        <v>206</v>
      </c>
      <c r="C9" s="97">
        <v>33641</v>
      </c>
      <c r="D9" s="91">
        <v>3680</v>
      </c>
      <c r="E9" s="91">
        <v>40064</v>
      </c>
      <c r="F9" s="91">
        <v>35241</v>
      </c>
      <c r="G9" s="91">
        <v>37938</v>
      </c>
      <c r="H9" s="91">
        <v>38191</v>
      </c>
      <c r="I9" s="91">
        <v>43335</v>
      </c>
      <c r="J9" s="91">
        <v>61855</v>
      </c>
      <c r="K9" s="94">
        <v>67095</v>
      </c>
      <c r="L9" s="91">
        <v>69965</v>
      </c>
      <c r="M9" s="91">
        <v>78557</v>
      </c>
      <c r="N9" s="91">
        <v>73057</v>
      </c>
      <c r="O9" s="45">
        <v>80687</v>
      </c>
      <c r="P9" s="45">
        <v>60522</v>
      </c>
      <c r="Q9" s="45">
        <v>60993</v>
      </c>
      <c r="R9" s="45">
        <v>62122</v>
      </c>
      <c r="S9" s="45">
        <v>74682</v>
      </c>
      <c r="T9" s="46">
        <v>56103</v>
      </c>
      <c r="U9" s="47">
        <v>42680</v>
      </c>
      <c r="V9" s="46">
        <v>41186</v>
      </c>
      <c r="W9" s="46">
        <v>39568</v>
      </c>
      <c r="X9" s="46">
        <v>46551</v>
      </c>
      <c r="Y9" s="47">
        <v>29960</v>
      </c>
      <c r="Z9" s="46">
        <v>23905</v>
      </c>
      <c r="AA9" s="15">
        <v>102848</v>
      </c>
      <c r="AB9" s="15">
        <v>63217</v>
      </c>
      <c r="AC9" s="15">
        <v>62232</v>
      </c>
      <c r="AD9" s="15">
        <v>37750</v>
      </c>
      <c r="AE9" s="15">
        <v>30308</v>
      </c>
      <c r="AF9" s="15">
        <v>28356</v>
      </c>
      <c r="AG9" s="15">
        <v>31281</v>
      </c>
      <c r="AH9" s="15">
        <v>31123</v>
      </c>
      <c r="AI9" s="15">
        <v>12499</v>
      </c>
    </row>
    <row r="10" spans="2:36" ht="15" customHeight="1">
      <c r="B10" s="1" t="s">
        <v>207</v>
      </c>
      <c r="C10" s="97">
        <v>4126</v>
      </c>
      <c r="D10" s="91">
        <v>15345</v>
      </c>
      <c r="E10" s="91">
        <v>22716</v>
      </c>
      <c r="F10" s="91">
        <v>15526</v>
      </c>
      <c r="G10" s="91">
        <v>12749</v>
      </c>
      <c r="H10" s="91">
        <v>21222</v>
      </c>
      <c r="I10" s="91">
        <v>21879</v>
      </c>
      <c r="J10" s="91">
        <v>7323</v>
      </c>
      <c r="K10" s="94">
        <v>26258</v>
      </c>
      <c r="L10" s="91">
        <v>33939</v>
      </c>
      <c r="M10" s="91">
        <v>31095</v>
      </c>
      <c r="N10" s="91">
        <v>49782</v>
      </c>
      <c r="O10" s="45">
        <v>46349</v>
      </c>
      <c r="P10" s="45">
        <v>46058</v>
      </c>
      <c r="Q10" s="45">
        <v>35645</v>
      </c>
      <c r="R10" s="45">
        <v>25218</v>
      </c>
      <c r="S10" s="45">
        <v>21396</v>
      </c>
      <c r="T10" s="46">
        <v>22442</v>
      </c>
      <c r="U10" s="47">
        <v>33270</v>
      </c>
      <c r="V10" s="46">
        <v>9424</v>
      </c>
      <c r="W10" s="46">
        <v>16934</v>
      </c>
      <c r="X10" s="46">
        <v>25153</v>
      </c>
      <c r="Y10" s="47">
        <v>36621</v>
      </c>
      <c r="Z10" s="46">
        <v>53795</v>
      </c>
      <c r="AA10" s="15">
        <v>21864</v>
      </c>
      <c r="AB10" s="15">
        <v>19336</v>
      </c>
      <c r="AC10" s="15">
        <v>13330</v>
      </c>
      <c r="AD10" s="15">
        <v>40717</v>
      </c>
      <c r="AE10" s="15">
        <v>30150</v>
      </c>
      <c r="AF10" s="15">
        <v>30515</v>
      </c>
      <c r="AG10" s="15">
        <v>31107</v>
      </c>
      <c r="AH10" s="15">
        <v>52200</v>
      </c>
      <c r="AI10" s="15">
        <v>21946</v>
      </c>
    </row>
    <row r="11" spans="2:36" ht="15" customHeight="1">
      <c r="B11" s="1" t="s">
        <v>208</v>
      </c>
      <c r="C11" s="196">
        <v>0</v>
      </c>
      <c r="D11" s="125">
        <v>0</v>
      </c>
      <c r="E11" s="125">
        <v>0</v>
      </c>
      <c r="F11" s="125">
        <v>0</v>
      </c>
      <c r="G11" s="94">
        <v>0</v>
      </c>
      <c r="H11" s="94">
        <v>0</v>
      </c>
      <c r="I11" s="94">
        <v>0</v>
      </c>
      <c r="J11" s="94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45</v>
      </c>
      <c r="AH11" s="15">
        <v>8031</v>
      </c>
      <c r="AI11" s="15">
        <v>1439</v>
      </c>
    </row>
    <row r="12" spans="2:36" ht="15" customHeight="1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45"/>
      <c r="P12" s="45"/>
      <c r="Q12" s="45"/>
      <c r="R12" s="45"/>
      <c r="S12" s="43"/>
      <c r="T12" s="43"/>
      <c r="U12" s="43"/>
      <c r="V12" s="43"/>
      <c r="W12" s="43"/>
      <c r="X12" s="43"/>
      <c r="Y12" s="43"/>
      <c r="Z12" s="15"/>
      <c r="AA12" s="15"/>
      <c r="AB12" s="15"/>
      <c r="AC12" s="15"/>
      <c r="AD12" s="15"/>
      <c r="AE12" s="15"/>
      <c r="AF12" s="15"/>
      <c r="AG12" s="15"/>
      <c r="AH12" s="15"/>
      <c r="AI12" s="15"/>
    </row>
    <row r="13" spans="2:36" s="33" customFormat="1" ht="15" customHeight="1">
      <c r="B13" s="3" t="s">
        <v>135</v>
      </c>
      <c r="C13" s="99">
        <v>37767</v>
      </c>
      <c r="D13" s="98">
        <v>19025</v>
      </c>
      <c r="E13" s="98">
        <v>62780</v>
      </c>
      <c r="F13" s="98">
        <v>50767</v>
      </c>
      <c r="G13" s="98">
        <v>50687</v>
      </c>
      <c r="H13" s="98">
        <v>59413</v>
      </c>
      <c r="I13" s="98">
        <v>65214</v>
      </c>
      <c r="J13" s="98">
        <v>69178</v>
      </c>
      <c r="K13" s="98">
        <v>93353</v>
      </c>
      <c r="L13" s="98">
        <v>103904</v>
      </c>
      <c r="M13" s="98">
        <v>109652</v>
      </c>
      <c r="N13" s="98">
        <v>122839</v>
      </c>
      <c r="O13" s="98">
        <v>127036</v>
      </c>
      <c r="P13" s="98">
        <v>106580</v>
      </c>
      <c r="Q13" s="98">
        <v>96638</v>
      </c>
      <c r="R13" s="98">
        <v>87340</v>
      </c>
      <c r="S13" s="98">
        <v>96078</v>
      </c>
      <c r="T13" s="98">
        <v>78545</v>
      </c>
      <c r="U13" s="98">
        <v>75950</v>
      </c>
      <c r="V13" s="98">
        <v>50610</v>
      </c>
      <c r="W13" s="98">
        <v>56502</v>
      </c>
      <c r="X13" s="98">
        <v>71704</v>
      </c>
      <c r="Y13" s="98">
        <v>66581</v>
      </c>
      <c r="Z13" s="98">
        <v>77700</v>
      </c>
      <c r="AA13" s="98">
        <v>124712</v>
      </c>
      <c r="AB13" s="98">
        <v>82553</v>
      </c>
      <c r="AC13" s="98">
        <v>75562</v>
      </c>
      <c r="AD13" s="98">
        <v>78467</v>
      </c>
      <c r="AE13" s="98">
        <v>60458</v>
      </c>
      <c r="AF13" s="98">
        <v>58871</v>
      </c>
      <c r="AG13" s="98">
        <v>62433</v>
      </c>
      <c r="AH13" s="98">
        <v>91354</v>
      </c>
      <c r="AI13" s="98">
        <v>35884</v>
      </c>
      <c r="AJ13" s="34"/>
    </row>
    <row r="14" spans="2:36" s="30" customFormat="1" ht="15" customHeight="1">
      <c r="C14" s="82"/>
      <c r="P14" s="82"/>
      <c r="Q14" s="82"/>
      <c r="R14" s="82"/>
      <c r="S14" s="82"/>
      <c r="T14" s="82"/>
      <c r="U14" s="82"/>
    </row>
    <row r="15" spans="2:36" s="108" customFormat="1" ht="15" hidden="1" customHeight="1">
      <c r="B15" s="108" t="s">
        <v>262</v>
      </c>
      <c r="E15" s="110">
        <v>0</v>
      </c>
      <c r="F15" s="110">
        <v>0</v>
      </c>
      <c r="G15" s="110">
        <v>0</v>
      </c>
      <c r="H15" s="110">
        <v>0</v>
      </c>
      <c r="I15" s="110">
        <v>0</v>
      </c>
      <c r="J15" s="110">
        <v>0</v>
      </c>
      <c r="K15" s="110">
        <v>0</v>
      </c>
      <c r="L15" s="110">
        <v>0</v>
      </c>
      <c r="M15" s="110">
        <v>0</v>
      </c>
      <c r="N15" s="110">
        <v>0</v>
      </c>
      <c r="O15" s="110">
        <v>0</v>
      </c>
      <c r="P15" s="110">
        <v>0</v>
      </c>
      <c r="Q15" s="110">
        <v>6.8369999993592501E-2</v>
      </c>
      <c r="R15" s="110">
        <v>0.17290000000502914</v>
      </c>
      <c r="S15" s="110">
        <v>-0.24126999999862164</v>
      </c>
      <c r="T15" s="110">
        <v>0</v>
      </c>
      <c r="U15" s="110">
        <v>0</v>
      </c>
      <c r="V15" s="110">
        <v>0</v>
      </c>
      <c r="W15" s="110">
        <v>0</v>
      </c>
      <c r="X15" s="110">
        <v>0</v>
      </c>
      <c r="Y15" s="110">
        <v>0</v>
      </c>
      <c r="Z15" s="110">
        <v>0</v>
      </c>
      <c r="AA15" s="110">
        <v>0</v>
      </c>
      <c r="AB15" s="110">
        <v>0</v>
      </c>
      <c r="AC15" s="110">
        <v>0</v>
      </c>
      <c r="AD15" s="110">
        <v>0</v>
      </c>
      <c r="AE15" s="110">
        <v>0</v>
      </c>
      <c r="AF15" s="110">
        <v>0</v>
      </c>
      <c r="AG15" s="110">
        <v>0</v>
      </c>
      <c r="AH15" s="110">
        <v>0</v>
      </c>
      <c r="AI15" s="110">
        <v>0</v>
      </c>
    </row>
    <row r="16" spans="2:36" s="30" customFormat="1" ht="15" hidden="1" customHeight="1">
      <c r="C16" s="58"/>
      <c r="D16" s="58"/>
      <c r="P16" s="89"/>
      <c r="Q16" s="89"/>
      <c r="R16" s="89"/>
      <c r="S16" s="82"/>
      <c r="T16" s="82"/>
      <c r="U16" s="82"/>
    </row>
    <row r="17" spans="3:35" s="30" customFormat="1" ht="15" hidden="1" customHeight="1">
      <c r="C17" s="54">
        <v>37767</v>
      </c>
      <c r="P17" s="82"/>
      <c r="Q17" s="82"/>
      <c r="R17" s="82"/>
      <c r="S17" s="82"/>
      <c r="T17" s="82"/>
      <c r="U17" s="82"/>
    </row>
    <row r="18" spans="3:35" s="30" customFormat="1" ht="15" hidden="1" customHeight="1"/>
    <row r="19" spans="3:35" s="30" customFormat="1" ht="15" hidden="1" customHeight="1"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</row>
    <row r="20" spans="3:35" s="30" customFormat="1" ht="15" hidden="1" customHeight="1">
      <c r="P20" s="82"/>
      <c r="Q20" s="82"/>
      <c r="R20" s="82"/>
      <c r="S20" s="82"/>
      <c r="T20" s="82"/>
      <c r="U20" s="82"/>
    </row>
    <row r="21" spans="3:35" s="30" customFormat="1" ht="15" hidden="1" customHeight="1">
      <c r="C21" s="58">
        <f>C13-C17</f>
        <v>0</v>
      </c>
    </row>
    <row r="22" spans="3:35" s="30" customFormat="1" ht="15" hidden="1" customHeight="1"/>
    <row r="23" spans="3:35" s="30" customFormat="1" ht="15" hidden="1" customHeight="1"/>
    <row r="24" spans="3:35" s="30" customFormat="1" ht="15" hidden="1" customHeight="1"/>
    <row r="25" spans="3:35" s="30" customFormat="1" ht="15" hidden="1" customHeight="1"/>
    <row r="26" spans="3:35" s="30" customFormat="1" ht="15" customHeight="1"/>
    <row r="27" spans="3:35" s="30" customFormat="1" ht="15" customHeight="1"/>
    <row r="28" spans="3:35" s="30" customFormat="1" ht="15" customHeight="1"/>
    <row r="29" spans="3:35" s="30" customFormat="1" ht="15" customHeight="1"/>
    <row r="30" spans="3:35" s="30" customFormat="1" ht="15" customHeight="1"/>
    <row r="31" spans="3:35" s="30" customFormat="1" ht="15" customHeight="1"/>
    <row r="32" spans="3:35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F6:AI6"/>
    <mergeCell ref="B6:B7"/>
    <mergeCell ref="T6:W6"/>
    <mergeCell ref="X6:AA6"/>
    <mergeCell ref="AB6:AE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J91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51.5703125" style="20" customWidth="1"/>
    <col min="3" max="6" width="10.85546875" style="20" customWidth="1"/>
    <col min="7" max="13" width="11" style="20" customWidth="1"/>
    <col min="14" max="14" width="11.28515625" style="20" bestFit="1" customWidth="1"/>
    <col min="15" max="17" width="11" style="20" customWidth="1"/>
    <col min="18" max="18" width="10.85546875" style="20" customWidth="1"/>
    <col min="19" max="35" width="11" style="20" customWidth="1"/>
    <col min="36" max="36" width="0.85546875" style="20" customWidth="1"/>
    <col min="37" max="16384" width="10.28515625" style="20"/>
  </cols>
  <sheetData>
    <row r="1" spans="2:35" ht="15" customHeight="1">
      <c r="H1" s="149"/>
    </row>
    <row r="2" spans="2:35" ht="15" customHeight="1">
      <c r="B2" s="19"/>
      <c r="C2" s="19"/>
      <c r="D2" s="19"/>
      <c r="E2" s="19"/>
      <c r="F2" s="19"/>
      <c r="G2" s="19"/>
      <c r="H2" s="149"/>
      <c r="I2" s="149"/>
      <c r="J2" s="149"/>
      <c r="K2" s="14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pans="2:35" ht="15" customHeight="1">
      <c r="B3" s="21"/>
      <c r="C3" s="21"/>
      <c r="D3" s="21"/>
      <c r="E3" s="21"/>
      <c r="F3" s="21"/>
      <c r="G3" s="21"/>
      <c r="H3" s="149"/>
      <c r="I3" s="149"/>
      <c r="J3" s="149"/>
      <c r="K3" s="149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2:35" ht="15" customHeight="1">
      <c r="B4" s="21"/>
      <c r="C4" s="21"/>
      <c r="D4" s="21"/>
      <c r="E4" s="21"/>
      <c r="F4" s="21"/>
      <c r="G4" s="21"/>
      <c r="H4" s="149"/>
      <c r="I4" s="149"/>
      <c r="J4" s="149"/>
      <c r="K4" s="149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2:35" ht="15" customHeight="1">
      <c r="B5" s="21"/>
      <c r="C5" s="21"/>
      <c r="D5" s="21"/>
      <c r="E5" s="21"/>
      <c r="F5" s="21"/>
      <c r="G5" s="21"/>
      <c r="H5" s="149"/>
      <c r="I5" s="149"/>
      <c r="J5" s="149"/>
      <c r="K5" s="149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2:35" ht="15" customHeight="1">
      <c r="B6" s="213" t="s">
        <v>20</v>
      </c>
      <c r="C6" s="155">
        <v>2019</v>
      </c>
      <c r="D6" s="216">
        <v>2018</v>
      </c>
      <c r="E6" s="217"/>
      <c r="F6" s="217"/>
      <c r="G6" s="218"/>
      <c r="H6" s="217">
        <v>2017</v>
      </c>
      <c r="I6" s="217"/>
      <c r="J6" s="217"/>
      <c r="K6" s="218"/>
      <c r="L6" s="216">
        <v>2016</v>
      </c>
      <c r="M6" s="217"/>
      <c r="N6" s="217"/>
      <c r="O6" s="218"/>
      <c r="P6" s="216">
        <v>2015</v>
      </c>
      <c r="Q6" s="217"/>
      <c r="R6" s="217"/>
      <c r="S6" s="218"/>
      <c r="T6" s="216">
        <v>2014</v>
      </c>
      <c r="U6" s="217"/>
      <c r="V6" s="217"/>
      <c r="W6" s="218"/>
      <c r="X6" s="216">
        <v>2013</v>
      </c>
      <c r="Y6" s="217"/>
      <c r="Z6" s="217"/>
      <c r="AA6" s="218"/>
      <c r="AB6" s="216">
        <v>2012</v>
      </c>
      <c r="AC6" s="217"/>
      <c r="AD6" s="217"/>
      <c r="AE6" s="218"/>
      <c r="AF6" s="216">
        <v>2011</v>
      </c>
      <c r="AG6" s="217"/>
      <c r="AH6" s="217"/>
      <c r="AI6" s="218"/>
    </row>
    <row r="7" spans="2:35" s="22" customFormat="1" ht="15" customHeight="1">
      <c r="B7" s="214"/>
      <c r="C7" s="80" t="s">
        <v>99</v>
      </c>
      <c r="D7" s="80" t="s">
        <v>96</v>
      </c>
      <c r="E7" s="80" t="s">
        <v>97</v>
      </c>
      <c r="F7" s="80" t="s">
        <v>98</v>
      </c>
      <c r="G7" s="80" t="s">
        <v>99</v>
      </c>
      <c r="H7" s="80" t="s">
        <v>96</v>
      </c>
      <c r="I7" s="80" t="s">
        <v>97</v>
      </c>
      <c r="J7" s="80" t="s">
        <v>98</v>
      </c>
      <c r="K7" s="80" t="s">
        <v>99</v>
      </c>
      <c r="L7" s="80" t="s">
        <v>96</v>
      </c>
      <c r="M7" s="80" t="s">
        <v>97</v>
      </c>
      <c r="N7" s="80" t="s">
        <v>98</v>
      </c>
      <c r="O7" s="80" t="s">
        <v>99</v>
      </c>
      <c r="P7" s="80" t="s">
        <v>96</v>
      </c>
      <c r="Q7" s="80" t="s">
        <v>97</v>
      </c>
      <c r="R7" s="11" t="s">
        <v>98</v>
      </c>
      <c r="S7" s="11" t="s">
        <v>99</v>
      </c>
      <c r="T7" s="11" t="s">
        <v>96</v>
      </c>
      <c r="U7" s="11" t="s">
        <v>97</v>
      </c>
      <c r="V7" s="11" t="s">
        <v>98</v>
      </c>
      <c r="W7" s="11" t="s">
        <v>99</v>
      </c>
      <c r="X7" s="11" t="s">
        <v>96</v>
      </c>
      <c r="Y7" s="11" t="s">
        <v>97</v>
      </c>
      <c r="Z7" s="11" t="s">
        <v>98</v>
      </c>
      <c r="AA7" s="11" t="s">
        <v>99</v>
      </c>
      <c r="AB7" s="11" t="s">
        <v>96</v>
      </c>
      <c r="AC7" s="11" t="s">
        <v>97</v>
      </c>
      <c r="AD7" s="11" t="s">
        <v>98</v>
      </c>
      <c r="AE7" s="11" t="s">
        <v>99</v>
      </c>
      <c r="AF7" s="11" t="s">
        <v>96</v>
      </c>
      <c r="AG7" s="11" t="s">
        <v>97</v>
      </c>
      <c r="AH7" s="11" t="s">
        <v>98</v>
      </c>
      <c r="AI7" s="11" t="s">
        <v>99</v>
      </c>
    </row>
    <row r="8" spans="2:35" ht="15" customHeight="1">
      <c r="B8" s="23"/>
      <c r="C8" s="171"/>
      <c r="D8" s="171"/>
      <c r="E8" s="171"/>
      <c r="F8" s="171"/>
      <c r="G8" s="171"/>
      <c r="H8" s="171"/>
      <c r="I8" s="171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</row>
    <row r="9" spans="2:35" ht="15" customHeight="1">
      <c r="B9" s="53" t="s">
        <v>193</v>
      </c>
      <c r="C9" s="93">
        <v>7410971</v>
      </c>
      <c r="D9" s="93">
        <v>6979927</v>
      </c>
      <c r="E9" s="182">
        <v>6542439</v>
      </c>
      <c r="F9" s="182">
        <v>6242613</v>
      </c>
      <c r="G9" s="182">
        <v>6111474</v>
      </c>
      <c r="H9" s="182">
        <v>5904742</v>
      </c>
      <c r="I9" s="182">
        <v>5778190</v>
      </c>
      <c r="J9" s="93">
        <v>5719800</v>
      </c>
      <c r="K9" s="93">
        <v>5570914</v>
      </c>
      <c r="L9" s="93">
        <v>5228802.2263500001</v>
      </c>
      <c r="M9" s="93">
        <v>5081290</v>
      </c>
      <c r="N9" s="93">
        <v>5121864</v>
      </c>
      <c r="O9" s="93">
        <v>5446083</v>
      </c>
      <c r="P9" s="93">
        <v>5929863</v>
      </c>
      <c r="Q9" s="93">
        <v>6066148</v>
      </c>
      <c r="R9" s="93">
        <v>6308529</v>
      </c>
      <c r="S9" s="93">
        <v>6794076</v>
      </c>
      <c r="T9" s="93">
        <v>7333628</v>
      </c>
      <c r="U9" s="93">
        <v>7537031</v>
      </c>
      <c r="V9" s="93">
        <v>7922687</v>
      </c>
      <c r="W9" s="93">
        <v>8342158</v>
      </c>
      <c r="X9" s="93">
        <v>8135827</v>
      </c>
      <c r="Y9" s="93">
        <v>7809475</v>
      </c>
      <c r="Z9" s="93">
        <v>7532852</v>
      </c>
      <c r="AA9" s="93">
        <v>7469317</v>
      </c>
      <c r="AB9" s="93">
        <v>6915785</v>
      </c>
      <c r="AC9" s="93">
        <v>6412391</v>
      </c>
      <c r="AD9" s="93">
        <v>5488576</v>
      </c>
      <c r="AE9" s="93">
        <v>4878572</v>
      </c>
      <c r="AF9" s="93">
        <v>5321620</v>
      </c>
      <c r="AG9" s="93">
        <v>4375600</v>
      </c>
      <c r="AH9" s="93">
        <v>3654002</v>
      </c>
      <c r="AI9" s="93">
        <v>2870196</v>
      </c>
    </row>
    <row r="10" spans="2:35" ht="15" customHeight="1">
      <c r="B10" s="53" t="s">
        <v>194</v>
      </c>
      <c r="C10" s="93">
        <v>12</v>
      </c>
      <c r="D10" s="93">
        <v>68</v>
      </c>
      <c r="E10" s="182">
        <v>147</v>
      </c>
      <c r="F10" s="182">
        <v>330</v>
      </c>
      <c r="G10" s="182">
        <v>698</v>
      </c>
      <c r="H10" s="182">
        <v>1384</v>
      </c>
      <c r="I10" s="182">
        <v>3433</v>
      </c>
      <c r="J10" s="93">
        <v>4570</v>
      </c>
      <c r="K10" s="93">
        <v>8798</v>
      </c>
      <c r="L10" s="93">
        <v>14488.231059999918</v>
      </c>
      <c r="M10" s="93">
        <v>27419</v>
      </c>
      <c r="N10" s="93">
        <v>33929</v>
      </c>
      <c r="O10" s="93">
        <v>41265</v>
      </c>
      <c r="P10" s="93">
        <v>48249</v>
      </c>
      <c r="Q10" s="93">
        <v>53605</v>
      </c>
      <c r="R10" s="93">
        <v>61506</v>
      </c>
      <c r="S10" s="93">
        <v>66504</v>
      </c>
      <c r="T10" s="93">
        <v>70555</v>
      </c>
      <c r="U10" s="93">
        <v>74378</v>
      </c>
      <c r="V10" s="93">
        <v>78263</v>
      </c>
      <c r="W10" s="93">
        <v>86306</v>
      </c>
      <c r="X10" s="93">
        <v>93083</v>
      </c>
      <c r="Y10" s="93">
        <v>82204</v>
      </c>
      <c r="Z10" s="93">
        <v>87615</v>
      </c>
      <c r="AA10" s="93">
        <v>91844</v>
      </c>
      <c r="AB10" s="93">
        <v>97330</v>
      </c>
      <c r="AC10" s="93">
        <v>107552</v>
      </c>
      <c r="AD10" s="93">
        <v>108669</v>
      </c>
      <c r="AE10" s="93">
        <v>106849</v>
      </c>
      <c r="AF10" s="93">
        <v>102638</v>
      </c>
      <c r="AG10" s="93">
        <v>97500</v>
      </c>
      <c r="AH10" s="93">
        <v>72940</v>
      </c>
      <c r="AI10" s="93">
        <v>50395</v>
      </c>
    </row>
    <row r="11" spans="2:35" ht="15" customHeight="1">
      <c r="B11" s="53" t="s">
        <v>195</v>
      </c>
      <c r="C11" s="93">
        <v>1775503</v>
      </c>
      <c r="D11" s="93">
        <v>1702804</v>
      </c>
      <c r="E11" s="182">
        <v>1653201</v>
      </c>
      <c r="F11" s="182">
        <v>1619136</v>
      </c>
      <c r="G11" s="182">
        <v>1608790</v>
      </c>
      <c r="H11" s="182">
        <v>1561446</v>
      </c>
      <c r="I11" s="182">
        <v>1516093</v>
      </c>
      <c r="J11" s="93">
        <v>1524116</v>
      </c>
      <c r="K11" s="93">
        <v>1466198</v>
      </c>
      <c r="L11" s="93">
        <v>1416648.9225299999</v>
      </c>
      <c r="M11" s="93">
        <v>1356047</v>
      </c>
      <c r="N11" s="93">
        <v>1129970</v>
      </c>
      <c r="O11" s="93">
        <v>985041</v>
      </c>
      <c r="P11" s="93">
        <v>853919</v>
      </c>
      <c r="Q11" s="93">
        <v>714075</v>
      </c>
      <c r="R11" s="93">
        <v>655608</v>
      </c>
      <c r="S11" s="93">
        <v>626937</v>
      </c>
      <c r="T11" s="93">
        <v>596778</v>
      </c>
      <c r="U11" s="93">
        <v>587405</v>
      </c>
      <c r="V11" s="93">
        <v>600941</v>
      </c>
      <c r="W11" s="93">
        <v>583544</v>
      </c>
      <c r="X11" s="93">
        <v>573602</v>
      </c>
      <c r="Y11" s="93">
        <v>599658</v>
      </c>
      <c r="Z11" s="93">
        <v>650030</v>
      </c>
      <c r="AA11" s="93">
        <v>281068</v>
      </c>
      <c r="AB11" s="93">
        <v>278369</v>
      </c>
      <c r="AC11" s="93">
        <v>313596</v>
      </c>
      <c r="AD11" s="93">
        <v>363271</v>
      </c>
      <c r="AE11" s="93">
        <v>425801</v>
      </c>
      <c r="AF11" s="93">
        <v>493471</v>
      </c>
      <c r="AG11" s="93">
        <v>529500</v>
      </c>
      <c r="AH11" s="93">
        <v>519597.99999999994</v>
      </c>
      <c r="AI11" s="93">
        <v>518655.99999999994</v>
      </c>
    </row>
    <row r="12" spans="2:35" ht="15" customHeight="1">
      <c r="B12" s="53" t="s">
        <v>196</v>
      </c>
      <c r="C12" s="93">
        <v>3</v>
      </c>
      <c r="D12" s="93">
        <v>29</v>
      </c>
      <c r="E12" s="182">
        <v>98</v>
      </c>
      <c r="F12" s="182">
        <v>144</v>
      </c>
      <c r="G12" s="182">
        <v>164</v>
      </c>
      <c r="H12" s="182">
        <v>222</v>
      </c>
      <c r="I12" s="182">
        <v>439</v>
      </c>
      <c r="J12" s="93">
        <v>635</v>
      </c>
      <c r="K12" s="93">
        <v>1027</v>
      </c>
      <c r="L12" s="93">
        <v>1727.6825899999999</v>
      </c>
      <c r="M12" s="93">
        <v>2856</v>
      </c>
      <c r="N12" s="93">
        <v>4285</v>
      </c>
      <c r="O12" s="93">
        <v>6402</v>
      </c>
      <c r="P12" s="93">
        <v>9719</v>
      </c>
      <c r="Q12" s="93">
        <v>14568</v>
      </c>
      <c r="R12" s="93">
        <v>20553</v>
      </c>
      <c r="S12" s="93">
        <v>29301</v>
      </c>
      <c r="T12" s="93">
        <v>41342</v>
      </c>
      <c r="U12" s="93">
        <v>58615</v>
      </c>
      <c r="V12" s="93">
        <v>80788</v>
      </c>
      <c r="W12" s="93">
        <v>108576</v>
      </c>
      <c r="X12" s="93">
        <v>139202</v>
      </c>
      <c r="Y12" s="93">
        <v>171447</v>
      </c>
      <c r="Z12" s="93">
        <v>216175</v>
      </c>
      <c r="AA12" s="93">
        <v>269140</v>
      </c>
      <c r="AB12" s="93">
        <v>331337</v>
      </c>
      <c r="AC12" s="93">
        <v>408999</v>
      </c>
      <c r="AD12" s="93">
        <v>497020</v>
      </c>
      <c r="AE12" s="93">
        <v>587916</v>
      </c>
      <c r="AF12" s="93">
        <v>688797</v>
      </c>
      <c r="AG12" s="93">
        <v>789000</v>
      </c>
      <c r="AH12" s="93">
        <v>886272</v>
      </c>
      <c r="AI12" s="93">
        <v>972972</v>
      </c>
    </row>
    <row r="13" spans="2:35" ht="15" customHeight="1">
      <c r="B13" s="53" t="s">
        <v>197</v>
      </c>
      <c r="C13" s="93">
        <v>9923854</v>
      </c>
      <c r="D13" s="93">
        <v>9023342</v>
      </c>
      <c r="E13" s="182">
        <v>8478945</v>
      </c>
      <c r="F13" s="182">
        <v>8122127</v>
      </c>
      <c r="G13" s="182">
        <v>8003686</v>
      </c>
      <c r="H13" s="182">
        <v>7527207</v>
      </c>
      <c r="I13" s="182">
        <v>7455973</v>
      </c>
      <c r="J13" s="93">
        <v>7752047</v>
      </c>
      <c r="K13" s="93">
        <v>8152927</v>
      </c>
      <c r="L13" s="93">
        <v>7486060.4609299991</v>
      </c>
      <c r="M13" s="93">
        <v>7227831</v>
      </c>
      <c r="N13" s="93">
        <v>6651794</v>
      </c>
      <c r="O13" s="93">
        <v>5294722.8547799997</v>
      </c>
      <c r="P13" s="93">
        <v>4604734.3391100001</v>
      </c>
      <c r="Q13" s="93">
        <v>4542676.1238600006</v>
      </c>
      <c r="R13" s="93">
        <v>4752916.43738</v>
      </c>
      <c r="S13" s="93">
        <v>4141428.6741599999</v>
      </c>
      <c r="T13" s="93">
        <v>3304403</v>
      </c>
      <c r="U13" s="93">
        <v>2671653</v>
      </c>
      <c r="V13" s="93">
        <v>2268776</v>
      </c>
      <c r="W13" s="93">
        <v>2187502</v>
      </c>
      <c r="X13" s="93">
        <v>1730544</v>
      </c>
      <c r="Y13" s="93">
        <v>1471091</v>
      </c>
      <c r="Z13" s="93">
        <v>1412238</v>
      </c>
      <c r="AA13" s="93">
        <v>1261858</v>
      </c>
      <c r="AB13" s="93">
        <v>1471273</v>
      </c>
      <c r="AC13" s="93">
        <v>1419719</v>
      </c>
      <c r="AD13" s="93">
        <v>1003040</v>
      </c>
      <c r="AE13" s="93">
        <v>742549</v>
      </c>
      <c r="AF13" s="93">
        <v>705376</v>
      </c>
      <c r="AG13" s="93">
        <v>754300</v>
      </c>
      <c r="AH13" s="93">
        <v>732416</v>
      </c>
      <c r="AI13" s="93">
        <v>897818</v>
      </c>
    </row>
    <row r="14" spans="2:35" ht="15" customHeight="1">
      <c r="B14" s="53" t="s">
        <v>198</v>
      </c>
      <c r="C14" s="195">
        <f>629028.34018+1347</f>
        <v>630375.34018000006</v>
      </c>
      <c r="D14" s="93">
        <v>699355.02462000004</v>
      </c>
      <c r="E14" s="182">
        <v>822801.50469000009</v>
      </c>
      <c r="F14" s="182">
        <v>1080558.3958700001</v>
      </c>
      <c r="G14" s="182">
        <v>1263399.8324299941</v>
      </c>
      <c r="H14" s="182">
        <v>1775513.1108500001</v>
      </c>
      <c r="I14" s="182">
        <v>2163455.2886999999</v>
      </c>
      <c r="J14" s="93">
        <v>2570104</v>
      </c>
      <c r="K14" s="93">
        <v>2890629</v>
      </c>
      <c r="L14" s="93">
        <v>2911129.0027698288</v>
      </c>
      <c r="M14" s="93">
        <v>2904488.1579143102</v>
      </c>
      <c r="N14" s="93">
        <v>3086065.3739700001</v>
      </c>
      <c r="O14" s="93">
        <v>3466217.6661071698</v>
      </c>
      <c r="P14" s="93">
        <v>3846449.62023</v>
      </c>
      <c r="Q14" s="93">
        <v>4322679.4932000004</v>
      </c>
      <c r="R14" s="93">
        <v>4361284.0205599992</v>
      </c>
      <c r="S14" s="93">
        <v>4170120.4558999999</v>
      </c>
      <c r="T14" s="93">
        <v>4159519</v>
      </c>
      <c r="U14" s="93">
        <v>3659087</v>
      </c>
      <c r="V14" s="93">
        <v>3660352</v>
      </c>
      <c r="W14" s="93">
        <v>3342947</v>
      </c>
      <c r="X14" s="93">
        <v>3248971</v>
      </c>
      <c r="Y14" s="93">
        <v>2976952</v>
      </c>
      <c r="Z14" s="93">
        <v>2956437</v>
      </c>
      <c r="AA14" s="93">
        <v>2643829</v>
      </c>
      <c r="AB14" s="93">
        <v>2424862</v>
      </c>
      <c r="AC14" s="93">
        <v>2161357</v>
      </c>
      <c r="AD14" s="93">
        <v>1157333</v>
      </c>
      <c r="AE14" s="93">
        <v>1058897</v>
      </c>
      <c r="AF14" s="93">
        <v>843859</v>
      </c>
      <c r="AG14" s="93">
        <v>599502</v>
      </c>
      <c r="AH14" s="93">
        <v>501670</v>
      </c>
      <c r="AI14" s="93">
        <v>441952</v>
      </c>
    </row>
    <row r="15" spans="2:35" ht="15" customHeight="1">
      <c r="B15" s="53" t="s">
        <v>199</v>
      </c>
      <c r="C15" s="195">
        <v>736970.55469999998</v>
      </c>
      <c r="D15" s="93">
        <v>801643</v>
      </c>
      <c r="E15" s="182">
        <v>848673</v>
      </c>
      <c r="F15" s="182">
        <v>923339.72190999996</v>
      </c>
      <c r="G15" s="182">
        <v>967865.75558999996</v>
      </c>
      <c r="H15" s="182">
        <v>661504.90553999995</v>
      </c>
      <c r="I15" s="182">
        <v>693446.48300000001</v>
      </c>
      <c r="J15" s="93">
        <v>715506</v>
      </c>
      <c r="K15" s="93">
        <v>762246</v>
      </c>
      <c r="L15" s="93">
        <v>774437.69997000042</v>
      </c>
      <c r="M15" s="93">
        <v>803731.08578000031</v>
      </c>
      <c r="N15" s="93">
        <v>905313.46661999996</v>
      </c>
      <c r="O15" s="93">
        <v>897398.59707000025</v>
      </c>
      <c r="P15" s="93">
        <v>878577</v>
      </c>
      <c r="Q15" s="93">
        <v>846905</v>
      </c>
      <c r="R15" s="93">
        <v>840202</v>
      </c>
      <c r="S15" s="93">
        <v>821863</v>
      </c>
      <c r="T15" s="93">
        <v>766921</v>
      </c>
      <c r="U15" s="93">
        <v>704200</v>
      </c>
      <c r="V15" s="93">
        <v>644403</v>
      </c>
      <c r="W15" s="93">
        <v>602188</v>
      </c>
      <c r="X15" s="93">
        <v>648342</v>
      </c>
      <c r="Y15" s="93">
        <v>562266</v>
      </c>
      <c r="Z15" s="93">
        <v>521077</v>
      </c>
      <c r="AA15" s="93">
        <v>464209</v>
      </c>
      <c r="AB15" s="93">
        <v>489523</v>
      </c>
      <c r="AC15" s="93">
        <v>455356</v>
      </c>
      <c r="AD15" s="93">
        <v>0</v>
      </c>
      <c r="AE15" s="93">
        <v>0</v>
      </c>
      <c r="AF15" s="93">
        <v>0</v>
      </c>
      <c r="AG15" s="93">
        <v>0</v>
      </c>
      <c r="AH15" s="93">
        <v>0</v>
      </c>
      <c r="AI15" s="93">
        <v>0</v>
      </c>
    </row>
    <row r="16" spans="2:35" ht="15" customHeight="1">
      <c r="B16" s="53" t="s">
        <v>200</v>
      </c>
      <c r="C16" s="93">
        <v>91168</v>
      </c>
      <c r="D16" s="93">
        <v>96722</v>
      </c>
      <c r="E16" s="182">
        <v>101740</v>
      </c>
      <c r="F16" s="182">
        <v>106416</v>
      </c>
      <c r="G16" s="182">
        <v>104505.40256</v>
      </c>
      <c r="H16" s="182">
        <v>97601</v>
      </c>
      <c r="I16" s="182">
        <v>89406</v>
      </c>
      <c r="J16" s="93">
        <v>80257</v>
      </c>
      <c r="K16" s="93">
        <v>73397</v>
      </c>
      <c r="L16" s="93">
        <v>78373.176460000002</v>
      </c>
      <c r="M16" s="93">
        <v>80436</v>
      </c>
      <c r="N16" s="93">
        <v>83140</v>
      </c>
      <c r="O16" s="93">
        <v>69221</v>
      </c>
      <c r="P16" s="93">
        <v>67027</v>
      </c>
      <c r="Q16" s="93">
        <v>52881</v>
      </c>
      <c r="R16" s="93">
        <v>49706</v>
      </c>
      <c r="S16" s="93">
        <v>42915</v>
      </c>
      <c r="T16" s="93">
        <v>42172</v>
      </c>
      <c r="U16" s="93">
        <v>49748</v>
      </c>
      <c r="V16" s="93">
        <v>47177</v>
      </c>
      <c r="W16" s="93">
        <v>34801</v>
      </c>
      <c r="X16" s="93">
        <v>27722</v>
      </c>
      <c r="Y16" s="93">
        <v>31320</v>
      </c>
      <c r="Z16" s="93">
        <v>28220</v>
      </c>
      <c r="AA16" s="93">
        <v>29732</v>
      </c>
      <c r="AB16" s="93">
        <v>30442</v>
      </c>
      <c r="AC16" s="93">
        <v>35147</v>
      </c>
      <c r="AD16" s="93">
        <v>45168</v>
      </c>
      <c r="AE16" s="93">
        <v>54068</v>
      </c>
      <c r="AF16" s="93">
        <v>70812</v>
      </c>
      <c r="AG16" s="93">
        <v>101900</v>
      </c>
      <c r="AH16" s="93">
        <v>152374</v>
      </c>
      <c r="AI16" s="93">
        <v>187931</v>
      </c>
    </row>
    <row r="17" spans="2:35" ht="15" customHeight="1">
      <c r="B17" s="53" t="s">
        <v>201</v>
      </c>
      <c r="C17" s="93">
        <v>631744</v>
      </c>
      <c r="D17" s="93">
        <v>669608</v>
      </c>
      <c r="E17" s="182">
        <v>609576.54255000001</v>
      </c>
      <c r="F17" s="182">
        <v>618609.59323999996</v>
      </c>
      <c r="G17" s="182">
        <v>632457.86780999997</v>
      </c>
      <c r="H17" s="182">
        <v>677847</v>
      </c>
      <c r="I17" s="182">
        <v>628982.56504999998</v>
      </c>
      <c r="J17" s="93">
        <v>604991</v>
      </c>
      <c r="K17" s="93">
        <v>632209</v>
      </c>
      <c r="L17" s="93">
        <v>655539.97020999971</v>
      </c>
      <c r="M17" s="93">
        <v>596828.65485000005</v>
      </c>
      <c r="N17" s="93">
        <v>592712.59870999993</v>
      </c>
      <c r="O17" s="93">
        <v>609788.94576000015</v>
      </c>
      <c r="P17" s="93">
        <v>668068.40983000002</v>
      </c>
      <c r="Q17" s="93">
        <v>609342</v>
      </c>
      <c r="R17" s="93">
        <v>600948.23652000003</v>
      </c>
      <c r="S17" s="93">
        <v>584256</v>
      </c>
      <c r="T17" s="93">
        <v>621525</v>
      </c>
      <c r="U17" s="93">
        <v>545356</v>
      </c>
      <c r="V17" s="93">
        <v>532441</v>
      </c>
      <c r="W17" s="93">
        <v>527664</v>
      </c>
      <c r="X17" s="93">
        <v>560137</v>
      </c>
      <c r="Y17" s="93">
        <v>539822</v>
      </c>
      <c r="Z17" s="93">
        <v>523780.99999999994</v>
      </c>
      <c r="AA17" s="93">
        <v>488905</v>
      </c>
      <c r="AB17" s="93">
        <v>510360</v>
      </c>
      <c r="AC17" s="93">
        <v>423237</v>
      </c>
      <c r="AD17" s="93">
        <v>397030</v>
      </c>
      <c r="AE17" s="93">
        <v>407607</v>
      </c>
      <c r="AF17" s="93">
        <v>472239</v>
      </c>
      <c r="AG17" s="93">
        <v>467500</v>
      </c>
      <c r="AH17" s="93">
        <v>513022.00000000006</v>
      </c>
      <c r="AI17" s="93">
        <v>521552</v>
      </c>
    </row>
    <row r="18" spans="2:35" ht="15" customHeight="1">
      <c r="B18" s="53" t="s">
        <v>202</v>
      </c>
      <c r="C18" s="93">
        <v>253834</v>
      </c>
      <c r="D18" s="93">
        <v>305115</v>
      </c>
      <c r="E18" s="182">
        <v>355358</v>
      </c>
      <c r="F18" s="182">
        <v>397810</v>
      </c>
      <c r="G18" s="182">
        <v>125955</v>
      </c>
      <c r="H18" s="182">
        <v>159643</v>
      </c>
      <c r="I18" s="182">
        <v>198342</v>
      </c>
      <c r="J18" s="93">
        <v>236959</v>
      </c>
      <c r="K18" s="93">
        <v>282253</v>
      </c>
      <c r="L18" s="93">
        <v>350438.3297</v>
      </c>
      <c r="M18" s="93">
        <v>364171</v>
      </c>
      <c r="N18" s="93">
        <v>298017</v>
      </c>
      <c r="O18" s="93">
        <v>363366.35</v>
      </c>
      <c r="P18" s="93">
        <v>419142</v>
      </c>
      <c r="Q18" s="93">
        <v>482787</v>
      </c>
      <c r="R18" s="93">
        <v>497674</v>
      </c>
      <c r="S18" s="93">
        <v>565803</v>
      </c>
      <c r="T18" s="93">
        <v>575176</v>
      </c>
      <c r="U18" s="93">
        <v>496419</v>
      </c>
      <c r="V18" s="93">
        <v>0</v>
      </c>
      <c r="W18" s="93">
        <v>0</v>
      </c>
      <c r="X18" s="93">
        <v>0</v>
      </c>
      <c r="Y18" s="93">
        <v>0</v>
      </c>
      <c r="Z18" s="93">
        <v>0</v>
      </c>
      <c r="AA18" s="93">
        <v>0</v>
      </c>
      <c r="AB18" s="93">
        <v>0</v>
      </c>
      <c r="AC18" s="93">
        <v>0</v>
      </c>
      <c r="AD18" s="93">
        <v>0</v>
      </c>
      <c r="AE18" s="93">
        <v>0</v>
      </c>
      <c r="AF18" s="93">
        <v>0</v>
      </c>
      <c r="AG18" s="93">
        <v>0</v>
      </c>
      <c r="AH18" s="93">
        <v>0</v>
      </c>
      <c r="AI18" s="93">
        <v>0</v>
      </c>
    </row>
    <row r="19" spans="2:35" ht="15" customHeight="1">
      <c r="B19" s="53" t="s">
        <v>204</v>
      </c>
      <c r="C19" s="93">
        <v>0</v>
      </c>
      <c r="D19" s="93">
        <v>0</v>
      </c>
      <c r="E19" s="182">
        <v>0</v>
      </c>
      <c r="F19" s="182">
        <v>0</v>
      </c>
      <c r="G19" s="182">
        <v>0</v>
      </c>
      <c r="H19" s="182">
        <v>0</v>
      </c>
      <c r="I19" s="182">
        <v>0</v>
      </c>
      <c r="J19" s="93">
        <v>0</v>
      </c>
      <c r="K19" s="93">
        <v>0</v>
      </c>
      <c r="L19" s="93">
        <v>0</v>
      </c>
      <c r="M19" s="93">
        <v>0</v>
      </c>
      <c r="N19" s="93">
        <v>16</v>
      </c>
      <c r="O19" s="93">
        <v>15</v>
      </c>
      <c r="P19" s="93">
        <v>18</v>
      </c>
      <c r="Q19" s="93">
        <v>4</v>
      </c>
      <c r="R19" s="93">
        <v>0</v>
      </c>
      <c r="S19" s="93">
        <v>0</v>
      </c>
      <c r="T19" s="93">
        <v>0</v>
      </c>
      <c r="U19" s="93">
        <v>824</v>
      </c>
      <c r="V19" s="93">
        <v>828</v>
      </c>
      <c r="W19" s="93">
        <v>825</v>
      </c>
      <c r="X19" s="93">
        <v>830</v>
      </c>
      <c r="Y19" s="93">
        <v>1319</v>
      </c>
      <c r="Z19" s="93">
        <v>3003</v>
      </c>
      <c r="AA19" s="93">
        <v>5660</v>
      </c>
      <c r="AB19" s="93">
        <v>17778</v>
      </c>
      <c r="AC19" s="93">
        <v>17495</v>
      </c>
      <c r="AD19" s="93">
        <v>21558</v>
      </c>
      <c r="AE19" s="93">
        <v>16884.999999999996</v>
      </c>
      <c r="AF19" s="93">
        <v>17214</v>
      </c>
      <c r="AG19" s="93">
        <v>16260.000000000002</v>
      </c>
      <c r="AH19" s="93">
        <v>15385</v>
      </c>
      <c r="AI19" s="93">
        <v>196565</v>
      </c>
    </row>
    <row r="20" spans="2:35" s="38" customFormat="1" ht="15" customHeight="1">
      <c r="B20" s="81" t="s">
        <v>250</v>
      </c>
      <c r="C20" s="126">
        <v>21454434.894879997</v>
      </c>
      <c r="D20" s="126">
        <v>20278613.02462</v>
      </c>
      <c r="E20" s="183">
        <v>19412979.04724</v>
      </c>
      <c r="F20" s="183">
        <v>19111094.71102</v>
      </c>
      <c r="G20" s="183">
        <v>18819497</v>
      </c>
      <c r="H20" s="183">
        <v>18367110.01639</v>
      </c>
      <c r="I20" s="183">
        <v>18527760.336749997</v>
      </c>
      <c r="J20" s="126">
        <v>19208985</v>
      </c>
      <c r="K20" s="126">
        <v>19840598</v>
      </c>
      <c r="L20" s="126">
        <v>18917645.702569831</v>
      </c>
      <c r="M20" s="126">
        <v>18445097.898544312</v>
      </c>
      <c r="N20" s="126">
        <v>17907106.439300001</v>
      </c>
      <c r="O20" s="126">
        <v>17179521.413717173</v>
      </c>
      <c r="P20" s="126">
        <v>17325766.369169999</v>
      </c>
      <c r="Q20" s="126">
        <v>17705670.617060002</v>
      </c>
      <c r="R20" s="126">
        <v>18148926.694460001</v>
      </c>
      <c r="S20" s="126">
        <v>17843204.130060002</v>
      </c>
      <c r="T20" s="126">
        <v>17512019</v>
      </c>
      <c r="U20" s="126">
        <v>16384716</v>
      </c>
      <c r="V20" s="126">
        <v>15836656</v>
      </c>
      <c r="W20" s="126">
        <v>15816511</v>
      </c>
      <c r="X20" s="126">
        <v>15158260</v>
      </c>
      <c r="Y20" s="126">
        <v>14245554</v>
      </c>
      <c r="Z20" s="126">
        <v>13931428</v>
      </c>
      <c r="AA20" s="126">
        <v>13005562</v>
      </c>
      <c r="AB20" s="126">
        <v>12567059</v>
      </c>
      <c r="AC20" s="126">
        <v>11754849</v>
      </c>
      <c r="AD20" s="126">
        <v>9081665</v>
      </c>
      <c r="AE20" s="126">
        <v>8279144</v>
      </c>
      <c r="AF20" s="126">
        <v>8716026</v>
      </c>
      <c r="AG20" s="126">
        <v>7731062</v>
      </c>
      <c r="AH20" s="126">
        <v>7047679</v>
      </c>
      <c r="AI20" s="126">
        <v>6658037</v>
      </c>
    </row>
    <row r="21" spans="2:35" ht="15" customHeight="1">
      <c r="B21" s="53" t="s">
        <v>203</v>
      </c>
      <c r="C21" s="93">
        <v>299974</v>
      </c>
      <c r="D21" s="93">
        <v>295430</v>
      </c>
      <c r="E21" s="182">
        <v>290955</v>
      </c>
      <c r="F21" s="182">
        <v>286407</v>
      </c>
      <c r="G21" s="182">
        <v>282000</v>
      </c>
      <c r="H21" s="182">
        <v>277580</v>
      </c>
      <c r="I21" s="182">
        <v>271307</v>
      </c>
      <c r="J21" s="93">
        <v>281729</v>
      </c>
      <c r="K21" s="93">
        <v>295727</v>
      </c>
      <c r="L21" s="93">
        <v>278756.46912999998</v>
      </c>
      <c r="M21" s="93">
        <v>270818.76062000002</v>
      </c>
      <c r="N21" s="93">
        <v>273058.32801999996</v>
      </c>
      <c r="O21" s="93">
        <v>274563.16490999999</v>
      </c>
      <c r="P21" s="93">
        <v>277656</v>
      </c>
      <c r="Q21" s="93">
        <v>272112</v>
      </c>
      <c r="R21" s="93">
        <v>54725.754529999998</v>
      </c>
      <c r="S21" s="93">
        <v>24000</v>
      </c>
      <c r="T21" s="93">
        <v>24000</v>
      </c>
      <c r="U21" s="93">
        <v>20375</v>
      </c>
      <c r="V21" s="93">
        <v>20375</v>
      </c>
      <c r="W21" s="93">
        <v>20375</v>
      </c>
      <c r="X21" s="93">
        <v>18484</v>
      </c>
      <c r="Y21" s="93">
        <v>36805</v>
      </c>
      <c r="Z21" s="93">
        <v>36719</v>
      </c>
      <c r="AA21" s="93">
        <v>21128</v>
      </c>
      <c r="AB21" s="93">
        <v>30689</v>
      </c>
      <c r="AC21" s="93">
        <v>44493</v>
      </c>
      <c r="AD21" s="93">
        <v>46511</v>
      </c>
      <c r="AE21" s="93">
        <v>45778</v>
      </c>
      <c r="AF21" s="93">
        <v>23484</v>
      </c>
      <c r="AG21" s="93">
        <v>8600</v>
      </c>
      <c r="AH21" s="93">
        <v>8929</v>
      </c>
      <c r="AI21" s="93">
        <v>16438</v>
      </c>
    </row>
    <row r="22" spans="2:35" ht="15" customHeight="1">
      <c r="B22" s="53" t="s">
        <v>205</v>
      </c>
      <c r="C22" s="93">
        <v>0</v>
      </c>
      <c r="D22" s="93">
        <v>0</v>
      </c>
      <c r="E22" s="182">
        <v>0</v>
      </c>
      <c r="F22" s="182">
        <v>0</v>
      </c>
      <c r="G22" s="182">
        <v>0</v>
      </c>
      <c r="H22" s="182">
        <v>0</v>
      </c>
      <c r="I22" s="182">
        <v>0</v>
      </c>
      <c r="J22" s="93">
        <v>0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42</v>
      </c>
      <c r="R22" s="93">
        <v>24970</v>
      </c>
      <c r="S22" s="93">
        <v>56300</v>
      </c>
      <c r="T22" s="93">
        <v>96940</v>
      </c>
      <c r="U22" s="93">
        <v>156685</v>
      </c>
      <c r="V22" s="93">
        <v>244835</v>
      </c>
      <c r="W22" s="93">
        <v>369904</v>
      </c>
      <c r="X22" s="93">
        <v>498748</v>
      </c>
      <c r="Y22" s="93">
        <v>634123</v>
      </c>
      <c r="Z22" s="93">
        <v>796222</v>
      </c>
      <c r="AA22" s="93">
        <v>972902</v>
      </c>
      <c r="AB22" s="93">
        <v>1157786</v>
      </c>
      <c r="AC22" s="93">
        <v>1376956</v>
      </c>
      <c r="AD22" s="93">
        <v>1629416</v>
      </c>
      <c r="AE22" s="93">
        <v>1857113</v>
      </c>
      <c r="AF22" s="93">
        <v>2082661</v>
      </c>
      <c r="AG22" s="93">
        <v>2725100</v>
      </c>
      <c r="AH22" s="93">
        <v>3094970</v>
      </c>
      <c r="AI22" s="93">
        <v>3533432</v>
      </c>
    </row>
    <row r="23" spans="2:35" s="38" customFormat="1" ht="15" customHeight="1">
      <c r="B23" s="81" t="s">
        <v>251</v>
      </c>
      <c r="C23" s="183">
        <v>21754408.894879997</v>
      </c>
      <c r="D23" s="183">
        <v>20574043.02462</v>
      </c>
      <c r="E23" s="183">
        <v>19703934.04724</v>
      </c>
      <c r="F23" s="183">
        <v>19397501.71102</v>
      </c>
      <c r="G23" s="183">
        <v>19101497</v>
      </c>
      <c r="H23" s="183">
        <v>18644690.01639</v>
      </c>
      <c r="I23" s="183">
        <v>18799067.336749997</v>
      </c>
      <c r="J23" s="126">
        <v>19490714</v>
      </c>
      <c r="K23" s="126">
        <v>20136325</v>
      </c>
      <c r="L23" s="126">
        <v>19196402.171699829</v>
      </c>
      <c r="M23" s="126">
        <v>18715916.659164313</v>
      </c>
      <c r="N23" s="126">
        <v>18180164.76732</v>
      </c>
      <c r="O23" s="126">
        <v>17454084.578627173</v>
      </c>
      <c r="P23" s="126">
        <v>17603422.369169999</v>
      </c>
      <c r="Q23" s="126">
        <v>17977824.617060002</v>
      </c>
      <c r="R23" s="126">
        <v>18228622.448990002</v>
      </c>
      <c r="S23" s="126">
        <v>17923504.130060002</v>
      </c>
      <c r="T23" s="126">
        <v>17632959</v>
      </c>
      <c r="U23" s="126">
        <v>16561776</v>
      </c>
      <c r="V23" s="126">
        <v>16101866</v>
      </c>
      <c r="W23" s="126">
        <v>16206790</v>
      </c>
      <c r="X23" s="126">
        <v>15675492</v>
      </c>
      <c r="Y23" s="126">
        <v>14916482</v>
      </c>
      <c r="Z23" s="126">
        <v>14764369</v>
      </c>
      <c r="AA23" s="126">
        <v>13999592</v>
      </c>
      <c r="AB23" s="126">
        <v>13755534</v>
      </c>
      <c r="AC23" s="126">
        <v>13176298</v>
      </c>
      <c r="AD23" s="126">
        <v>10757592</v>
      </c>
      <c r="AE23" s="126">
        <v>10182035</v>
      </c>
      <c r="AF23" s="126">
        <v>10822171</v>
      </c>
      <c r="AG23" s="126">
        <v>10464762</v>
      </c>
      <c r="AH23" s="126">
        <v>10151578</v>
      </c>
      <c r="AI23" s="126">
        <v>10207907</v>
      </c>
    </row>
    <row r="24" spans="2:35" s="82" customFormat="1" ht="15" customHeight="1">
      <c r="C24" s="176"/>
      <c r="D24" s="176"/>
      <c r="E24" s="183"/>
      <c r="F24" s="183"/>
      <c r="G24" s="184"/>
      <c r="H24" s="184"/>
      <c r="I24" s="176"/>
      <c r="N24" s="31"/>
      <c r="O24" s="31"/>
      <c r="Z24" s="15"/>
    </row>
    <row r="25" spans="2:35" s="82" customFormat="1" ht="15" hidden="1" customHeight="1">
      <c r="C25" s="185">
        <v>853061</v>
      </c>
      <c r="D25" s="176"/>
      <c r="E25" s="186"/>
      <c r="F25" s="186"/>
      <c r="G25" s="186">
        <v>18033483</v>
      </c>
      <c r="H25" s="186">
        <v>17521919</v>
      </c>
      <c r="I25" s="186">
        <v>17735057</v>
      </c>
      <c r="J25" s="139">
        <v>18360064</v>
      </c>
      <c r="K25" s="139">
        <v>18994853</v>
      </c>
      <c r="L25" s="139">
        <v>18012716</v>
      </c>
      <c r="M25" s="139">
        <v>17693766</v>
      </c>
      <c r="N25" s="139">
        <v>17163839</v>
      </c>
      <c r="O25" s="139">
        <v>16236335</v>
      </c>
      <c r="P25" s="139">
        <v>16166937</v>
      </c>
      <c r="Q25" s="139">
        <v>16617191</v>
      </c>
      <c r="R25" s="139">
        <v>17053962.272610001</v>
      </c>
      <c r="S25" s="139">
        <v>16732637.08124</v>
      </c>
      <c r="T25" s="139">
        <v>16289238</v>
      </c>
      <c r="U25" s="139">
        <v>15297158</v>
      </c>
      <c r="V25" s="139">
        <v>14832291</v>
      </c>
      <c r="W25" s="139">
        <v>14881464</v>
      </c>
      <c r="X25" s="139">
        <v>14130205</v>
      </c>
      <c r="Y25" s="139">
        <v>13349343</v>
      </c>
      <c r="Z25" s="139">
        <v>13022661</v>
      </c>
      <c r="AA25" s="139">
        <v>12117541</v>
      </c>
      <c r="AB25" s="139">
        <v>11696505</v>
      </c>
      <c r="AC25" s="139">
        <v>10969423</v>
      </c>
      <c r="AD25" s="139">
        <v>8410909</v>
      </c>
      <c r="AE25" s="139">
        <v>7680826</v>
      </c>
      <c r="AF25" s="139">
        <v>8165387</v>
      </c>
      <c r="AG25" s="139">
        <v>7263526</v>
      </c>
      <c r="AH25" s="139">
        <v>6534657</v>
      </c>
      <c r="AI25" s="139">
        <v>6136485</v>
      </c>
    </row>
    <row r="26" spans="2:35" s="82" customFormat="1" ht="15" hidden="1" customHeight="1">
      <c r="C26" s="185">
        <v>31536</v>
      </c>
      <c r="D26" s="176"/>
      <c r="E26" s="176"/>
      <c r="F26" s="176"/>
      <c r="G26" s="176">
        <v>148343</v>
      </c>
      <c r="H26" s="176"/>
      <c r="I26" s="187"/>
      <c r="L26" s="31"/>
      <c r="M26" s="31"/>
      <c r="O26" s="59"/>
      <c r="T26" s="31"/>
      <c r="U26" s="31"/>
    </row>
    <row r="27" spans="2:35" s="82" customFormat="1" ht="15" hidden="1" customHeight="1">
      <c r="C27" s="186">
        <f>SUM(C25:C26)</f>
        <v>884597</v>
      </c>
      <c r="D27" s="176"/>
      <c r="E27" s="185">
        <v>19412979</v>
      </c>
      <c r="F27" s="185"/>
      <c r="G27" s="182">
        <v>17885140</v>
      </c>
      <c r="H27" s="182"/>
      <c r="I27" s="182"/>
      <c r="J27" s="93"/>
      <c r="K27" s="93"/>
      <c r="L27" s="31"/>
      <c r="P27" s="59"/>
      <c r="Q27" s="59"/>
      <c r="R27" s="59"/>
      <c r="T27" s="31"/>
      <c r="U27" s="31"/>
    </row>
    <row r="28" spans="2:35" s="82" customFormat="1" ht="15" hidden="1" customHeight="1">
      <c r="C28" s="176"/>
      <c r="D28" s="176"/>
      <c r="E28" s="185">
        <v>-4.7240000218153E-2</v>
      </c>
      <c r="F28" s="185"/>
      <c r="G28" s="182">
        <v>875274</v>
      </c>
      <c r="H28" s="182"/>
      <c r="I28" s="182">
        <v>698372</v>
      </c>
      <c r="J28" s="93"/>
      <c r="K28" s="93"/>
    </row>
    <row r="29" spans="2:35" s="82" customFormat="1" ht="15" hidden="1" customHeight="1">
      <c r="C29" s="186">
        <f>C31-C20</f>
        <v>0.10512000322341919</v>
      </c>
      <c r="D29" s="176"/>
      <c r="E29" s="185"/>
      <c r="F29" s="185"/>
      <c r="G29" s="182">
        <v>59084</v>
      </c>
      <c r="H29" s="182"/>
      <c r="I29" s="182">
        <v>699355.02462000004</v>
      </c>
      <c r="J29" s="93"/>
      <c r="K29" s="93"/>
      <c r="L29" s="31"/>
    </row>
    <row r="30" spans="2:35" s="82" customFormat="1" ht="15" hidden="1" customHeight="1">
      <c r="B30" s="82" t="s">
        <v>262</v>
      </c>
      <c r="C30" s="176"/>
      <c r="D30" s="176"/>
      <c r="E30" s="185"/>
      <c r="F30" s="185"/>
      <c r="G30" s="182">
        <v>18819498</v>
      </c>
      <c r="H30" s="182"/>
      <c r="I30" s="182"/>
      <c r="J30" s="93"/>
      <c r="K30" s="93"/>
    </row>
    <row r="31" spans="2:35" s="82" customFormat="1" ht="15" hidden="1" customHeight="1">
      <c r="C31" s="183">
        <v>21454435</v>
      </c>
      <c r="D31" s="182"/>
      <c r="E31" s="185"/>
      <c r="F31" s="185"/>
      <c r="G31" s="182"/>
      <c r="H31" s="182"/>
      <c r="I31" s="182">
        <f>I29-I28</f>
        <v>983.02462000004016</v>
      </c>
      <c r="J31" s="93"/>
      <c r="K31" s="93"/>
    </row>
    <row r="32" spans="2:35" s="82" customFormat="1" ht="15" hidden="1" customHeight="1">
      <c r="C32" s="186">
        <v>402817</v>
      </c>
      <c r="D32" s="186">
        <v>429784</v>
      </c>
      <c r="E32" s="185"/>
      <c r="F32" s="185">
        <v>320166</v>
      </c>
      <c r="G32" s="182"/>
      <c r="H32" s="182"/>
      <c r="I32" s="182"/>
      <c r="J32" s="93"/>
      <c r="K32" s="93"/>
    </row>
    <row r="33" spans="3:36" s="82" customFormat="1" ht="15" hidden="1" customHeight="1">
      <c r="C33" s="186">
        <v>263147</v>
      </c>
      <c r="D33" s="186">
        <v>269740</v>
      </c>
      <c r="E33" s="185"/>
      <c r="F33" s="185">
        <v>156619</v>
      </c>
      <c r="G33" s="182">
        <v>7418296</v>
      </c>
      <c r="H33" s="186"/>
      <c r="I33" s="186">
        <f>D45-I31</f>
        <v>947670.97537999996</v>
      </c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39"/>
      <c r="AG33" s="139"/>
      <c r="AH33" s="139"/>
      <c r="AI33" s="139"/>
    </row>
    <row r="34" spans="3:36" s="82" customFormat="1" ht="15" hidden="1" customHeight="1">
      <c r="C34" s="186">
        <v>17064</v>
      </c>
      <c r="D34" s="186">
        <v>45643</v>
      </c>
      <c r="E34" s="186"/>
      <c r="F34" s="186"/>
      <c r="G34" s="186">
        <v>585390</v>
      </c>
      <c r="H34" s="186"/>
      <c r="I34" s="186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</row>
    <row r="35" spans="3:36" s="30" customFormat="1" ht="15" hidden="1" customHeight="1">
      <c r="C35" s="176">
        <v>827743</v>
      </c>
      <c r="D35" s="186"/>
      <c r="E35" s="185"/>
      <c r="F35" s="185"/>
      <c r="G35" s="182">
        <f>SUM(G33:G34)</f>
        <v>8003686</v>
      </c>
      <c r="H35" s="186"/>
      <c r="I35" s="186">
        <f>I31-E45</f>
        <v>34.370620000040162</v>
      </c>
      <c r="J35" s="139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</row>
    <row r="36" spans="3:36" s="30" customFormat="1" ht="15" hidden="1" customHeight="1">
      <c r="C36" s="186">
        <f>SUM(C32:C35)</f>
        <v>1510771</v>
      </c>
      <c r="D36" s="186">
        <f>SUM(D32:D34)</f>
        <v>745167</v>
      </c>
      <c r="E36" s="182">
        <f>D15-D36</f>
        <v>56476</v>
      </c>
      <c r="F36" s="182">
        <v>33966</v>
      </c>
      <c r="G36" s="182"/>
      <c r="H36" s="182"/>
      <c r="I36" s="182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3"/>
      <c r="AE36" s="93"/>
      <c r="AF36" s="93"/>
      <c r="AG36" s="93"/>
      <c r="AH36" s="93"/>
      <c r="AI36" s="93"/>
      <c r="AJ36" s="93"/>
    </row>
    <row r="37" spans="3:36" s="30" customFormat="1" ht="15" hidden="1" customHeight="1">
      <c r="C37" s="176"/>
      <c r="D37" s="176"/>
      <c r="E37" s="182"/>
      <c r="F37" s="182">
        <f>D17-F36</f>
        <v>635642</v>
      </c>
      <c r="G37" s="182"/>
      <c r="H37" s="182"/>
      <c r="I37" s="182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93"/>
      <c r="AJ37" s="93"/>
    </row>
    <row r="38" spans="3:36" s="30" customFormat="1" ht="15" hidden="1" customHeight="1">
      <c r="C38" s="176"/>
      <c r="D38" s="176"/>
      <c r="E38" s="185"/>
      <c r="F38" s="185"/>
      <c r="G38" s="182"/>
      <c r="H38" s="186"/>
      <c r="I38" s="186"/>
      <c r="J38" s="139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</row>
    <row r="39" spans="3:36" s="30" customFormat="1" ht="15" hidden="1" customHeight="1">
      <c r="C39" s="186">
        <f>C27+C36</f>
        <v>2395368</v>
      </c>
      <c r="D39" s="186">
        <v>1265701</v>
      </c>
      <c r="E39" s="185"/>
      <c r="F39" s="185"/>
      <c r="G39" s="182"/>
      <c r="H39" s="186"/>
      <c r="I39" s="186"/>
      <c r="J39" s="139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</row>
    <row r="40" spans="3:36" s="30" customFormat="1" ht="15" hidden="1" customHeight="1">
      <c r="C40" s="176"/>
      <c r="D40" s="186">
        <v>537034</v>
      </c>
      <c r="E40" s="185"/>
      <c r="F40" s="186">
        <v>914688</v>
      </c>
      <c r="G40" s="182"/>
      <c r="H40" s="186"/>
      <c r="I40" s="186"/>
      <c r="J40" s="139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</row>
    <row r="41" spans="3:36" s="30" customFormat="1" ht="15" hidden="1" customHeight="1">
      <c r="C41" s="176"/>
      <c r="D41" s="176"/>
      <c r="E41" s="185"/>
      <c r="F41" s="185">
        <f>F40-D17</f>
        <v>245080</v>
      </c>
      <c r="G41" s="182"/>
      <c r="H41" s="186"/>
      <c r="I41" s="186"/>
      <c r="J41" s="139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</row>
    <row r="42" spans="3:36" s="30" customFormat="1" ht="15" hidden="1" customHeight="1">
      <c r="C42" s="176"/>
      <c r="D42" s="188">
        <f>D39-D40</f>
        <v>728667</v>
      </c>
      <c r="E42" s="189"/>
      <c r="F42" s="189"/>
      <c r="G42" s="186"/>
      <c r="H42" s="186"/>
      <c r="I42" s="186"/>
      <c r="J42" s="139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</row>
    <row r="43" spans="3:36" s="30" customFormat="1" ht="15" hidden="1" customHeight="1">
      <c r="C43" s="176"/>
      <c r="D43" s="176"/>
      <c r="E43" s="185"/>
      <c r="F43" s="185"/>
      <c r="G43" s="190"/>
      <c r="H43" s="182"/>
      <c r="I43" s="182"/>
      <c r="J43" s="93"/>
      <c r="K43" s="93"/>
    </row>
    <row r="44" spans="3:36" s="30" customFormat="1" ht="15" hidden="1" customHeight="1">
      <c r="C44" s="176">
        <v>914688</v>
      </c>
      <c r="D44" s="176"/>
      <c r="E44" s="191"/>
      <c r="F44" s="191"/>
      <c r="G44" s="186"/>
      <c r="H44" s="176"/>
      <c r="I44" s="190"/>
      <c r="J44" s="82"/>
      <c r="K44" s="142"/>
    </row>
    <row r="45" spans="3:36" s="30" customFormat="1" ht="15" hidden="1" customHeight="1">
      <c r="C45" s="176">
        <v>33966</v>
      </c>
      <c r="D45" s="185">
        <f>SUM(C44:C45)</f>
        <v>948654</v>
      </c>
      <c r="E45" s="186">
        <f>D45/1000</f>
        <v>948.654</v>
      </c>
      <c r="F45" s="186"/>
      <c r="G45" s="190"/>
      <c r="H45" s="176"/>
      <c r="I45" s="190"/>
      <c r="J45" s="82"/>
      <c r="K45" s="142"/>
    </row>
    <row r="46" spans="3:36" s="30" customFormat="1" ht="15" hidden="1" customHeight="1">
      <c r="C46" s="176"/>
      <c r="D46" s="176"/>
      <c r="E46" s="190"/>
      <c r="F46" s="176"/>
      <c r="G46" s="190"/>
      <c r="H46" s="176"/>
      <c r="I46" s="190"/>
      <c r="J46" s="82"/>
      <c r="K46" s="142"/>
    </row>
    <row r="47" spans="3:36" s="30" customFormat="1" ht="15" hidden="1" customHeight="1">
      <c r="C47" s="176"/>
      <c r="D47" s="176"/>
      <c r="E47" s="176"/>
      <c r="F47" s="176"/>
      <c r="G47" s="190"/>
      <c r="H47" s="176"/>
      <c r="I47" s="176"/>
      <c r="J47" s="82"/>
      <c r="K47" s="142"/>
    </row>
    <row r="48" spans="3:36" s="30" customFormat="1" ht="15" hidden="1" customHeight="1">
      <c r="C48" s="182">
        <v>9096111</v>
      </c>
      <c r="D48" s="182">
        <v>8276322</v>
      </c>
      <c r="E48" s="176"/>
      <c r="F48" s="176"/>
      <c r="G48" s="176"/>
      <c r="H48" s="176"/>
      <c r="I48" s="176"/>
      <c r="J48" s="82"/>
    </row>
    <row r="49" spans="3:11" s="30" customFormat="1" ht="15" hidden="1" customHeight="1">
      <c r="C49" s="176"/>
      <c r="D49" s="176"/>
      <c r="E49" s="190"/>
      <c r="F49" s="176"/>
      <c r="G49" s="190"/>
      <c r="H49" s="176"/>
      <c r="I49" s="190"/>
      <c r="J49" s="82"/>
      <c r="K49" s="142"/>
    </row>
    <row r="50" spans="3:11" s="30" customFormat="1" ht="15" hidden="1" customHeight="1">
      <c r="C50" s="186">
        <v>827743</v>
      </c>
      <c r="D50" s="186">
        <f>D13-D48</f>
        <v>747020</v>
      </c>
      <c r="E50" s="190"/>
      <c r="F50" s="176"/>
      <c r="G50" s="190"/>
      <c r="H50" s="176"/>
      <c r="I50" s="190"/>
      <c r="J50" s="82"/>
      <c r="K50" s="142"/>
    </row>
    <row r="51" spans="3:11" s="30" customFormat="1" ht="15" hidden="1" customHeight="1">
      <c r="C51" s="176"/>
      <c r="D51" s="176"/>
      <c r="E51" s="190"/>
      <c r="F51" s="176"/>
      <c r="G51" s="190"/>
      <c r="H51" s="176"/>
      <c r="I51" s="190"/>
      <c r="J51" s="82"/>
      <c r="K51" s="142"/>
    </row>
    <row r="52" spans="3:11" s="30" customFormat="1" ht="15" hidden="1" customHeight="1">
      <c r="C52" s="186">
        <f>C48+C50</f>
        <v>9923854</v>
      </c>
      <c r="D52" s="176"/>
      <c r="E52" s="190"/>
      <c r="F52" s="176"/>
      <c r="G52" s="190"/>
      <c r="H52" s="176"/>
      <c r="I52" s="190"/>
      <c r="K52" s="142"/>
    </row>
    <row r="53" spans="3:11" s="30" customFormat="1" ht="15" customHeight="1"/>
    <row r="54" spans="3:11" s="30" customFormat="1" ht="15" customHeight="1"/>
    <row r="55" spans="3:11" s="30" customFormat="1" ht="15" customHeight="1">
      <c r="C55" s="176"/>
      <c r="D55" s="176"/>
      <c r="E55" s="176"/>
      <c r="F55" s="176"/>
      <c r="G55" s="176"/>
      <c r="H55" s="176"/>
      <c r="I55" s="176"/>
    </row>
    <row r="56" spans="3:11" s="30" customFormat="1" ht="15" customHeight="1">
      <c r="C56" s="176"/>
      <c r="D56" s="176"/>
      <c r="E56" s="176"/>
      <c r="F56" s="176"/>
      <c r="G56" s="176"/>
      <c r="H56" s="176"/>
      <c r="I56" s="176"/>
    </row>
    <row r="57" spans="3:11" s="30" customFormat="1" ht="15" customHeight="1">
      <c r="C57" s="176"/>
      <c r="D57" s="176"/>
      <c r="E57" s="176"/>
      <c r="F57" s="176"/>
      <c r="G57" s="176"/>
      <c r="H57" s="176"/>
      <c r="I57" s="176"/>
    </row>
    <row r="58" spans="3:11" s="30" customFormat="1" ht="15" customHeight="1"/>
    <row r="59" spans="3:11" s="30" customFormat="1" ht="15" customHeight="1"/>
    <row r="60" spans="3:11" s="30" customFormat="1" ht="15" customHeight="1"/>
    <row r="61" spans="3:11" s="30" customFormat="1" ht="15" customHeight="1"/>
    <row r="62" spans="3:11" s="30" customFormat="1" ht="15" customHeight="1"/>
    <row r="63" spans="3:11" s="30" customFormat="1" ht="15" customHeight="1"/>
    <row r="64" spans="3:11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</sheetData>
  <customSheetViews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4"/>
      <headerFooter alignWithMargins="0"/>
    </customSheetView>
  </customSheetViews>
  <mergeCells count="9">
    <mergeCell ref="AF6:AI6"/>
    <mergeCell ref="T6:W6"/>
    <mergeCell ref="X6:AA6"/>
    <mergeCell ref="B6:B7"/>
    <mergeCell ref="AB6:AE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66" orientation="landscape" horizontalDpi="1200" verticalDpi="1200" r:id="rId5"/>
  <headerFooter alignWithMargins="0"/>
  <drawing r:id="rId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2:AN96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56.5703125" style="20" customWidth="1"/>
    <col min="3" max="13" width="11" style="20" customWidth="1"/>
    <col min="14" max="14" width="10.28515625" style="20" bestFit="1" customWidth="1"/>
    <col min="15" max="35" width="11" style="20" customWidth="1"/>
    <col min="36" max="36" width="0.85546875" style="20" customWidth="1"/>
    <col min="37" max="16384" width="10.28515625" style="20"/>
  </cols>
  <sheetData>
    <row r="2" spans="2:40" ht="15" customHeight="1">
      <c r="B2" s="35"/>
      <c r="C2" s="35"/>
      <c r="D2" s="35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pans="2:40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</row>
    <row r="4" spans="2:40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2:40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2:40" ht="15" customHeight="1">
      <c r="B6" s="213" t="s">
        <v>244</v>
      </c>
      <c r="C6" s="155">
        <v>2019</v>
      </c>
      <c r="D6" s="216">
        <v>2018</v>
      </c>
      <c r="E6" s="217"/>
      <c r="F6" s="217"/>
      <c r="G6" s="218"/>
      <c r="H6" s="217">
        <v>2017</v>
      </c>
      <c r="I6" s="217"/>
      <c r="J6" s="217"/>
      <c r="K6" s="218"/>
      <c r="L6" s="217">
        <v>2016</v>
      </c>
      <c r="M6" s="217"/>
      <c r="N6" s="217"/>
      <c r="O6" s="218"/>
      <c r="P6" s="216">
        <v>2015</v>
      </c>
      <c r="Q6" s="217">
        <v>2015</v>
      </c>
      <c r="R6" s="217"/>
      <c r="S6" s="218"/>
      <c r="T6" s="216">
        <v>2014</v>
      </c>
      <c r="U6" s="217"/>
      <c r="V6" s="217"/>
      <c r="W6" s="218"/>
      <c r="X6" s="216">
        <v>2013</v>
      </c>
      <c r="Y6" s="217"/>
      <c r="Z6" s="217"/>
      <c r="AA6" s="218"/>
      <c r="AB6" s="216">
        <v>2012</v>
      </c>
      <c r="AC6" s="217"/>
      <c r="AD6" s="217"/>
      <c r="AE6" s="218"/>
      <c r="AF6" s="216">
        <v>2011</v>
      </c>
      <c r="AG6" s="217"/>
      <c r="AH6" s="217"/>
      <c r="AI6" s="218"/>
    </row>
    <row r="7" spans="2:40" s="22" customFormat="1" ht="15" customHeight="1">
      <c r="B7" s="214"/>
      <c r="C7" s="80" t="s">
        <v>0</v>
      </c>
      <c r="D7" s="80" t="s">
        <v>3</v>
      </c>
      <c r="E7" s="80" t="s">
        <v>2</v>
      </c>
      <c r="F7" s="80" t="s">
        <v>1</v>
      </c>
      <c r="G7" s="80" t="s">
        <v>0</v>
      </c>
      <c r="H7" s="80" t="s">
        <v>3</v>
      </c>
      <c r="I7" s="80" t="s">
        <v>2</v>
      </c>
      <c r="J7" s="80" t="s">
        <v>1</v>
      </c>
      <c r="K7" s="80" t="s">
        <v>0</v>
      </c>
      <c r="L7" s="80" t="s">
        <v>3</v>
      </c>
      <c r="M7" s="80" t="s">
        <v>2</v>
      </c>
      <c r="N7" s="80" t="s">
        <v>1</v>
      </c>
      <c r="O7" s="80" t="s">
        <v>0</v>
      </c>
      <c r="P7" s="80" t="s">
        <v>3</v>
      </c>
      <c r="Q7" s="80" t="s">
        <v>2</v>
      </c>
      <c r="R7" s="11" t="s">
        <v>1</v>
      </c>
      <c r="S7" s="11" t="s">
        <v>0</v>
      </c>
      <c r="T7" s="11" t="s">
        <v>3</v>
      </c>
      <c r="U7" s="11" t="s">
        <v>2</v>
      </c>
      <c r="V7" s="11" t="s">
        <v>1</v>
      </c>
      <c r="W7" s="11" t="s">
        <v>0</v>
      </c>
      <c r="X7" s="11" t="s">
        <v>3</v>
      </c>
      <c r="Y7" s="11" t="s">
        <v>2</v>
      </c>
      <c r="Z7" s="11" t="s">
        <v>1</v>
      </c>
      <c r="AA7" s="11" t="s">
        <v>0</v>
      </c>
      <c r="AB7" s="11" t="s">
        <v>3</v>
      </c>
      <c r="AC7" s="11" t="s">
        <v>2</v>
      </c>
      <c r="AD7" s="11" t="s">
        <v>1</v>
      </c>
      <c r="AE7" s="11" t="s">
        <v>0</v>
      </c>
      <c r="AF7" s="11" t="s">
        <v>3</v>
      </c>
      <c r="AG7" s="11" t="s">
        <v>2</v>
      </c>
      <c r="AH7" s="11" t="s">
        <v>1</v>
      </c>
      <c r="AI7" s="11" t="s">
        <v>0</v>
      </c>
    </row>
    <row r="8" spans="2:40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</row>
    <row r="9" spans="2:40" ht="15" customHeight="1">
      <c r="B9" s="53" t="s">
        <v>209</v>
      </c>
      <c r="C9" s="15">
        <v>439495</v>
      </c>
      <c r="D9" s="15">
        <v>426420</v>
      </c>
      <c r="E9" s="15">
        <v>406560</v>
      </c>
      <c r="F9" s="15">
        <v>393248</v>
      </c>
      <c r="G9" s="15">
        <v>381052</v>
      </c>
      <c r="H9" s="15">
        <v>380997</v>
      </c>
      <c r="I9" s="15">
        <v>374909</v>
      </c>
      <c r="J9" s="15">
        <v>388807</v>
      </c>
      <c r="K9" s="15">
        <v>308085</v>
      </c>
      <c r="L9" s="15">
        <v>296135</v>
      </c>
      <c r="M9" s="15">
        <v>327852</v>
      </c>
      <c r="N9" s="15">
        <v>329966</v>
      </c>
      <c r="O9" s="15">
        <v>349669</v>
      </c>
      <c r="P9" s="15">
        <v>363637</v>
      </c>
      <c r="Q9" s="15">
        <v>353333</v>
      </c>
      <c r="R9" s="15">
        <v>361101</v>
      </c>
      <c r="S9" s="15">
        <v>382814</v>
      </c>
      <c r="T9" s="15">
        <v>397713</v>
      </c>
      <c r="U9" s="15">
        <v>413165</v>
      </c>
      <c r="V9" s="15">
        <v>411639</v>
      </c>
      <c r="W9" s="15">
        <v>415634</v>
      </c>
      <c r="X9" s="15">
        <v>386421</v>
      </c>
      <c r="Y9" s="15">
        <v>368321</v>
      </c>
      <c r="Z9" s="15">
        <v>387236</v>
      </c>
      <c r="AA9" s="15">
        <v>363552</v>
      </c>
      <c r="AB9" s="15">
        <v>356787</v>
      </c>
      <c r="AC9" s="15">
        <v>288796</v>
      </c>
      <c r="AD9" s="15">
        <v>256661</v>
      </c>
      <c r="AE9" s="15">
        <v>347687</v>
      </c>
      <c r="AF9" s="15">
        <v>260098</v>
      </c>
      <c r="AG9" s="15">
        <v>278045</v>
      </c>
      <c r="AH9" s="15">
        <v>176368</v>
      </c>
      <c r="AI9" s="15">
        <v>181412</v>
      </c>
      <c r="AK9" s="83"/>
      <c r="AL9" s="84"/>
      <c r="AM9" s="84"/>
    </row>
    <row r="10" spans="2:40" ht="15" customHeight="1">
      <c r="B10" s="53" t="s">
        <v>210</v>
      </c>
      <c r="C10" s="15">
        <v>504337</v>
      </c>
      <c r="D10" s="166">
        <v>491042</v>
      </c>
      <c r="E10" s="166">
        <v>528690</v>
      </c>
      <c r="F10" s="166">
        <v>550846</v>
      </c>
      <c r="G10" s="166">
        <v>612486</v>
      </c>
      <c r="H10" s="166">
        <v>562681</v>
      </c>
      <c r="I10" s="166">
        <v>665868</v>
      </c>
      <c r="J10" s="15">
        <v>920265</v>
      </c>
      <c r="K10" s="15">
        <v>885048</v>
      </c>
      <c r="L10" s="15">
        <v>734337</v>
      </c>
      <c r="M10" s="15">
        <v>651162</v>
      </c>
      <c r="N10" s="15">
        <v>387370</v>
      </c>
      <c r="O10" s="15">
        <v>360250</v>
      </c>
      <c r="P10" s="15">
        <v>319404</v>
      </c>
      <c r="Q10" s="15">
        <v>418485</v>
      </c>
      <c r="R10" s="15">
        <v>559743</v>
      </c>
      <c r="S10" s="15">
        <v>336095</v>
      </c>
      <c r="T10" s="15">
        <v>422790</v>
      </c>
      <c r="U10" s="15">
        <v>116778</v>
      </c>
      <c r="V10" s="15">
        <v>230862</v>
      </c>
      <c r="W10" s="15">
        <v>160645</v>
      </c>
      <c r="X10" s="15">
        <v>244856</v>
      </c>
      <c r="Y10" s="15">
        <v>264641</v>
      </c>
      <c r="Z10" s="15">
        <v>260675</v>
      </c>
      <c r="AA10" s="15">
        <v>300812</v>
      </c>
      <c r="AB10" s="15">
        <v>246496</v>
      </c>
      <c r="AC10" s="15">
        <v>126200</v>
      </c>
      <c r="AD10" s="15">
        <v>0</v>
      </c>
      <c r="AE10" s="15">
        <v>278156</v>
      </c>
      <c r="AF10" s="15">
        <v>94849</v>
      </c>
      <c r="AG10" s="15">
        <v>102775</v>
      </c>
      <c r="AH10" s="15">
        <v>126759</v>
      </c>
      <c r="AI10" s="15">
        <v>647849</v>
      </c>
      <c r="AK10" s="83"/>
      <c r="AL10" s="84"/>
      <c r="AM10" s="84"/>
      <c r="AN10" s="84"/>
    </row>
    <row r="11" spans="2:40" ht="15" customHeight="1">
      <c r="B11" s="53" t="s">
        <v>211</v>
      </c>
      <c r="C11" s="15">
        <v>515343</v>
      </c>
      <c r="D11" s="166">
        <v>487140</v>
      </c>
      <c r="E11" s="166">
        <v>460053</v>
      </c>
      <c r="F11" s="166">
        <v>448268</v>
      </c>
      <c r="G11" s="166">
        <v>416748</v>
      </c>
      <c r="H11" s="166">
        <v>423943</v>
      </c>
      <c r="I11" s="166">
        <v>458854</v>
      </c>
      <c r="J11" s="15">
        <v>474392</v>
      </c>
      <c r="K11" s="15">
        <v>482603</v>
      </c>
      <c r="L11" s="15">
        <v>462108</v>
      </c>
      <c r="M11" s="15">
        <v>441577</v>
      </c>
      <c r="N11" s="15">
        <v>384488</v>
      </c>
      <c r="O11" s="15">
        <v>322749</v>
      </c>
      <c r="P11" s="15">
        <v>314068</v>
      </c>
      <c r="Q11" s="15">
        <v>302827</v>
      </c>
      <c r="R11" s="15">
        <v>310057</v>
      </c>
      <c r="S11" s="15">
        <v>259014</v>
      </c>
      <c r="T11" s="15">
        <v>222822</v>
      </c>
      <c r="U11" s="15">
        <v>149210</v>
      </c>
      <c r="V11" s="15">
        <v>134904</v>
      </c>
      <c r="W11" s="15">
        <v>106830</v>
      </c>
      <c r="X11" s="15">
        <v>87434</v>
      </c>
      <c r="Y11" s="15">
        <v>92435</v>
      </c>
      <c r="Z11" s="15">
        <v>79952</v>
      </c>
      <c r="AA11" s="15">
        <v>86165</v>
      </c>
      <c r="AB11" s="15">
        <v>95984</v>
      </c>
      <c r="AC11" s="15">
        <v>68191</v>
      </c>
      <c r="AD11" s="15">
        <v>52551</v>
      </c>
      <c r="AE11" s="15">
        <v>40884</v>
      </c>
      <c r="AF11" s="15">
        <v>42369</v>
      </c>
      <c r="AG11" s="15">
        <v>43069</v>
      </c>
      <c r="AH11" s="15">
        <v>55039</v>
      </c>
      <c r="AI11" s="15">
        <v>43136</v>
      </c>
      <c r="AK11" s="83"/>
    </row>
    <row r="12" spans="2:40" ht="15" customHeight="1">
      <c r="B12" s="53" t="s">
        <v>212</v>
      </c>
      <c r="C12" s="15">
        <v>6194</v>
      </c>
      <c r="D12" s="166">
        <v>6632</v>
      </c>
      <c r="E12" s="166">
        <v>11078</v>
      </c>
      <c r="F12" s="166">
        <v>30676</v>
      </c>
      <c r="G12" s="166">
        <v>16376</v>
      </c>
      <c r="H12" s="166">
        <v>22072</v>
      </c>
      <c r="I12" s="166">
        <v>19124</v>
      </c>
      <c r="J12" s="15">
        <v>38058</v>
      </c>
      <c r="K12" s="15">
        <v>33386</v>
      </c>
      <c r="L12" s="15">
        <v>42470</v>
      </c>
      <c r="M12" s="15">
        <v>48716</v>
      </c>
      <c r="N12" s="15">
        <v>69247</v>
      </c>
      <c r="O12" s="15">
        <v>98643</v>
      </c>
      <c r="P12" s="15">
        <v>133357</v>
      </c>
      <c r="Q12" s="15">
        <v>235275</v>
      </c>
      <c r="R12" s="15">
        <v>131296</v>
      </c>
      <c r="S12" s="15">
        <v>180425</v>
      </c>
      <c r="T12" s="15">
        <v>142783</v>
      </c>
      <c r="U12" s="15">
        <v>79407</v>
      </c>
      <c r="V12" s="15">
        <v>56912</v>
      </c>
      <c r="W12" s="15">
        <v>56430</v>
      </c>
      <c r="X12" s="15">
        <v>62814</v>
      </c>
      <c r="Y12" s="15">
        <v>63561</v>
      </c>
      <c r="Z12" s="15">
        <v>56022</v>
      </c>
      <c r="AA12" s="15">
        <v>15184</v>
      </c>
      <c r="AB12" s="15">
        <v>6546</v>
      </c>
      <c r="AC12" s="15">
        <v>6159</v>
      </c>
      <c r="AD12" s="15">
        <v>7282</v>
      </c>
      <c r="AE12" s="15">
        <v>3855</v>
      </c>
      <c r="AF12" s="15">
        <v>4276</v>
      </c>
      <c r="AG12" s="15">
        <v>673</v>
      </c>
      <c r="AH12" s="15">
        <v>329</v>
      </c>
      <c r="AI12" s="15">
        <v>0</v>
      </c>
      <c r="AK12" s="83"/>
      <c r="AL12" s="84"/>
      <c r="AM12" s="84"/>
    </row>
    <row r="13" spans="2:40" ht="15" customHeight="1">
      <c r="B13" s="53" t="s">
        <v>213</v>
      </c>
      <c r="C13" s="15">
        <v>182715</v>
      </c>
      <c r="D13" s="166">
        <v>181001</v>
      </c>
      <c r="E13" s="166">
        <v>180807</v>
      </c>
      <c r="F13" s="166">
        <v>181566</v>
      </c>
      <c r="G13" s="166">
        <v>176695</v>
      </c>
      <c r="H13" s="166">
        <v>173079</v>
      </c>
      <c r="I13" s="166">
        <v>171178</v>
      </c>
      <c r="J13" s="15">
        <v>175686</v>
      </c>
      <c r="K13" s="15">
        <v>171598</v>
      </c>
      <c r="L13" s="15">
        <v>168808</v>
      </c>
      <c r="M13" s="15">
        <v>160627</v>
      </c>
      <c r="N13" s="15">
        <v>137569</v>
      </c>
      <c r="O13" s="15">
        <v>126120</v>
      </c>
      <c r="P13" s="15">
        <v>127796</v>
      </c>
      <c r="Q13" s="15">
        <v>113659</v>
      </c>
      <c r="R13" s="15">
        <v>103233</v>
      </c>
      <c r="S13" s="15">
        <v>94089</v>
      </c>
      <c r="T13" s="15">
        <v>87924</v>
      </c>
      <c r="U13" s="15">
        <v>89561</v>
      </c>
      <c r="V13" s="15">
        <v>88448</v>
      </c>
      <c r="W13" s="15">
        <v>84912</v>
      </c>
      <c r="X13" s="15">
        <v>85666</v>
      </c>
      <c r="Y13" s="15">
        <v>89108</v>
      </c>
      <c r="Z13" s="15">
        <v>96457</v>
      </c>
      <c r="AA13" s="15">
        <v>54672</v>
      </c>
      <c r="AB13" s="15">
        <v>54024</v>
      </c>
      <c r="AC13" s="15">
        <v>49749</v>
      </c>
      <c r="AD13" s="15">
        <v>56812</v>
      </c>
      <c r="AE13" s="15">
        <v>60674</v>
      </c>
      <c r="AF13" s="15">
        <v>71800</v>
      </c>
      <c r="AG13" s="15">
        <v>77051</v>
      </c>
      <c r="AH13" s="15">
        <v>87222</v>
      </c>
      <c r="AI13" s="15">
        <v>84967</v>
      </c>
      <c r="AK13" s="83"/>
    </row>
    <row r="14" spans="2:40" ht="15" customHeight="1">
      <c r="B14" s="53" t="s">
        <v>257</v>
      </c>
      <c r="C14" s="15">
        <v>-46025</v>
      </c>
      <c r="D14" s="166">
        <v>108005</v>
      </c>
      <c r="E14" s="166">
        <v>-11450</v>
      </c>
      <c r="F14" s="166">
        <v>-115695</v>
      </c>
      <c r="G14" s="166">
        <v>9572</v>
      </c>
      <c r="H14" s="166">
        <v>-49913</v>
      </c>
      <c r="I14" s="166">
        <v>19966</v>
      </c>
      <c r="J14" s="15">
        <v>-43212</v>
      </c>
      <c r="K14" s="15">
        <v>46657</v>
      </c>
      <c r="L14" s="15">
        <v>-6950</v>
      </c>
      <c r="M14" s="15">
        <v>11474</v>
      </c>
      <c r="N14" s="15">
        <v>37700</v>
      </c>
      <c r="O14" s="15">
        <v>123049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K14" s="83"/>
    </row>
    <row r="15" spans="2:40" ht="15" customHeight="1">
      <c r="B15" s="53" t="s">
        <v>214</v>
      </c>
      <c r="C15" s="15">
        <v>33585</v>
      </c>
      <c r="D15" s="166">
        <v>27364</v>
      </c>
      <c r="E15" s="166">
        <v>38391</v>
      </c>
      <c r="F15" s="166">
        <v>40223</v>
      </c>
      <c r="G15" s="166">
        <v>45500</v>
      </c>
      <c r="H15" s="166">
        <v>49243</v>
      </c>
      <c r="I15" s="166">
        <v>61533</v>
      </c>
      <c r="J15" s="15">
        <v>78350</v>
      </c>
      <c r="K15" s="15">
        <v>80677</v>
      </c>
      <c r="L15" s="15">
        <v>109390</v>
      </c>
      <c r="M15" s="15">
        <v>57154</v>
      </c>
      <c r="N15" s="15">
        <v>93910</v>
      </c>
      <c r="O15" s="15">
        <v>86318</v>
      </c>
      <c r="P15" s="15">
        <v>111366</v>
      </c>
      <c r="Q15" s="15">
        <v>110846</v>
      </c>
      <c r="R15" s="15">
        <v>95728</v>
      </c>
      <c r="S15" s="15">
        <v>86552</v>
      </c>
      <c r="T15" s="15">
        <v>73946</v>
      </c>
      <c r="U15" s="15">
        <v>71782</v>
      </c>
      <c r="V15" s="15">
        <v>58452</v>
      </c>
      <c r="W15" s="15">
        <v>53966</v>
      </c>
      <c r="X15" s="15">
        <v>47232</v>
      </c>
      <c r="Y15" s="15">
        <v>43374</v>
      </c>
      <c r="Z15" s="15">
        <v>39796</v>
      </c>
      <c r="AA15" s="15">
        <v>33171</v>
      </c>
      <c r="AB15" s="15">
        <v>32228</v>
      </c>
      <c r="AC15" s="15">
        <v>27835</v>
      </c>
      <c r="AD15" s="15">
        <v>28171</v>
      </c>
      <c r="AE15" s="15">
        <v>25813</v>
      </c>
      <c r="AF15" s="15">
        <v>20506</v>
      </c>
      <c r="AG15" s="15">
        <v>14333</v>
      </c>
      <c r="AH15" s="15">
        <v>13946</v>
      </c>
      <c r="AI15" s="15">
        <v>13770</v>
      </c>
      <c r="AK15" s="83"/>
      <c r="AL15" s="84"/>
      <c r="AM15" s="83"/>
    </row>
    <row r="16" spans="2:40" ht="15" customHeight="1">
      <c r="B16" s="53" t="s">
        <v>215</v>
      </c>
      <c r="C16" s="15">
        <v>52568</v>
      </c>
      <c r="D16" s="166">
        <v>70241</v>
      </c>
      <c r="E16" s="166">
        <v>72091</v>
      </c>
      <c r="F16" s="166">
        <v>54143</v>
      </c>
      <c r="G16" s="166">
        <v>49127</v>
      </c>
      <c r="H16" s="166">
        <v>74225</v>
      </c>
      <c r="I16" s="166">
        <v>86346</v>
      </c>
      <c r="J16" s="15">
        <v>53510</v>
      </c>
      <c r="K16" s="15">
        <v>57878</v>
      </c>
      <c r="L16" s="15">
        <v>53780</v>
      </c>
      <c r="M16" s="15">
        <v>56186</v>
      </c>
      <c r="N16" s="15">
        <v>54029</v>
      </c>
      <c r="O16" s="15">
        <v>64685</v>
      </c>
      <c r="P16" s="15">
        <v>71870</v>
      </c>
      <c r="Q16" s="15">
        <v>88071</v>
      </c>
      <c r="R16" s="15">
        <v>80167</v>
      </c>
      <c r="S16" s="15">
        <v>62226</v>
      </c>
      <c r="T16" s="15">
        <v>71879</v>
      </c>
      <c r="U16" s="15">
        <v>69151</v>
      </c>
      <c r="V16" s="15">
        <v>70200</v>
      </c>
      <c r="W16" s="15">
        <v>65193</v>
      </c>
      <c r="X16" s="15">
        <v>49027</v>
      </c>
      <c r="Y16" s="15">
        <v>71921</v>
      </c>
      <c r="Z16" s="15">
        <v>50237</v>
      </c>
      <c r="AA16" s="15">
        <v>40500</v>
      </c>
      <c r="AB16" s="15">
        <v>43609</v>
      </c>
      <c r="AC16" s="15">
        <v>38683</v>
      </c>
      <c r="AD16" s="15">
        <v>31664</v>
      </c>
      <c r="AE16" s="15">
        <v>25722</v>
      </c>
      <c r="AF16" s="15">
        <v>20896</v>
      </c>
      <c r="AG16" s="15">
        <v>19278</v>
      </c>
      <c r="AH16" s="15">
        <v>21904</v>
      </c>
      <c r="AI16" s="15">
        <v>23188</v>
      </c>
      <c r="AK16" s="83"/>
      <c r="AL16" s="84"/>
      <c r="AM16" s="83"/>
    </row>
    <row r="17" spans="2:39" ht="15" customHeight="1">
      <c r="B17" s="53" t="s">
        <v>216</v>
      </c>
      <c r="C17" s="15">
        <v>4</v>
      </c>
      <c r="D17" s="166">
        <v>10</v>
      </c>
      <c r="E17" s="166">
        <v>59</v>
      </c>
      <c r="F17" s="166">
        <v>39</v>
      </c>
      <c r="G17" s="166">
        <v>81</v>
      </c>
      <c r="H17" s="166">
        <v>179</v>
      </c>
      <c r="I17" s="166">
        <v>268</v>
      </c>
      <c r="J17" s="15">
        <v>-26328</v>
      </c>
      <c r="K17" s="15">
        <v>28047</v>
      </c>
      <c r="L17" s="15">
        <v>27048</v>
      </c>
      <c r="M17" s="15">
        <v>3203</v>
      </c>
      <c r="N17" s="15">
        <v>4778</v>
      </c>
      <c r="O17" s="15">
        <v>6238</v>
      </c>
      <c r="P17" s="15">
        <v>6228</v>
      </c>
      <c r="Q17" s="15">
        <v>6605</v>
      </c>
      <c r="R17" s="15">
        <v>7481</v>
      </c>
      <c r="S17" s="15">
        <v>7374</v>
      </c>
      <c r="T17" s="15">
        <v>8026</v>
      </c>
      <c r="U17" s="15">
        <v>8268</v>
      </c>
      <c r="V17" s="15">
        <v>8828</v>
      </c>
      <c r="W17" s="15">
        <v>9397</v>
      </c>
      <c r="X17" s="15">
        <v>10287</v>
      </c>
      <c r="Y17" s="15">
        <v>10381</v>
      </c>
      <c r="Z17" s="15">
        <v>11027</v>
      </c>
      <c r="AA17" s="15">
        <v>11498</v>
      </c>
      <c r="AB17" s="15">
        <v>12971</v>
      </c>
      <c r="AC17" s="15">
        <v>14180</v>
      </c>
      <c r="AD17" s="15">
        <v>14412</v>
      </c>
      <c r="AE17" s="15">
        <v>15448</v>
      </c>
      <c r="AF17" s="15">
        <v>14590</v>
      </c>
      <c r="AG17" s="15">
        <v>7621</v>
      </c>
      <c r="AH17" s="15">
        <v>-1819</v>
      </c>
      <c r="AI17" s="15">
        <v>76017</v>
      </c>
      <c r="AK17" s="83"/>
    </row>
    <row r="18" spans="2:39" ht="15" customHeight="1">
      <c r="B18" s="53" t="s">
        <v>217</v>
      </c>
      <c r="C18" s="15">
        <v>4608</v>
      </c>
      <c r="D18" s="166">
        <v>5232</v>
      </c>
      <c r="E18" s="166">
        <v>5414</v>
      </c>
      <c r="F18" s="166">
        <v>5456</v>
      </c>
      <c r="G18" s="166">
        <v>5190</v>
      </c>
      <c r="H18" s="166">
        <v>4956</v>
      </c>
      <c r="I18" s="166">
        <v>4720</v>
      </c>
      <c r="J18" s="15">
        <v>4073</v>
      </c>
      <c r="K18" s="15">
        <v>3867</v>
      </c>
      <c r="L18" s="15">
        <v>4158</v>
      </c>
      <c r="M18" s="15">
        <v>2969</v>
      </c>
      <c r="N18" s="15">
        <v>4749</v>
      </c>
      <c r="O18" s="15">
        <v>1966</v>
      </c>
      <c r="P18" s="15">
        <v>2978</v>
      </c>
      <c r="Q18" s="15">
        <v>2117</v>
      </c>
      <c r="R18" s="15">
        <v>1515</v>
      </c>
      <c r="S18" s="15">
        <v>1366</v>
      </c>
      <c r="T18" s="15">
        <v>1341</v>
      </c>
      <c r="U18" s="15">
        <v>1152</v>
      </c>
      <c r="V18" s="15">
        <v>1124</v>
      </c>
      <c r="W18" s="15">
        <v>1034</v>
      </c>
      <c r="X18" s="15">
        <v>971</v>
      </c>
      <c r="Y18" s="15">
        <v>822</v>
      </c>
      <c r="Z18" s="15">
        <v>743</v>
      </c>
      <c r="AA18" s="15">
        <v>756</v>
      </c>
      <c r="AB18" s="15">
        <v>885</v>
      </c>
      <c r="AC18" s="15">
        <v>881</v>
      </c>
      <c r="AD18" s="15">
        <v>1128</v>
      </c>
      <c r="AE18" s="15">
        <v>1452</v>
      </c>
      <c r="AF18" s="15">
        <v>998</v>
      </c>
      <c r="AG18" s="15">
        <v>750</v>
      </c>
      <c r="AH18" s="15">
        <v>760</v>
      </c>
      <c r="AI18" s="15">
        <v>7397</v>
      </c>
      <c r="AK18" s="83"/>
    </row>
    <row r="19" spans="2:39" ht="15" customHeight="1">
      <c r="B19" s="20" t="s">
        <v>218</v>
      </c>
      <c r="C19" s="15">
        <v>3017</v>
      </c>
      <c r="D19" s="166">
        <v>3352</v>
      </c>
      <c r="E19" s="166">
        <v>4155</v>
      </c>
      <c r="F19" s="166">
        <v>3506</v>
      </c>
      <c r="G19" s="166">
        <v>4208</v>
      </c>
      <c r="H19" s="166">
        <v>5767</v>
      </c>
      <c r="I19" s="166">
        <v>7964</v>
      </c>
      <c r="J19" s="15">
        <v>8677</v>
      </c>
      <c r="K19" s="15">
        <v>10762</v>
      </c>
      <c r="L19" s="15">
        <v>14687</v>
      </c>
      <c r="M19" s="15">
        <v>26179</v>
      </c>
      <c r="N19" s="15">
        <v>16142</v>
      </c>
      <c r="O19" s="15">
        <v>24070</v>
      </c>
      <c r="P19" s="15">
        <v>24010</v>
      </c>
      <c r="Q19" s="15">
        <v>20274</v>
      </c>
      <c r="R19" s="15">
        <v>22799</v>
      </c>
      <c r="S19" s="15">
        <v>24871</v>
      </c>
      <c r="T19" s="15">
        <v>2137</v>
      </c>
      <c r="U19" s="15">
        <v>30259</v>
      </c>
      <c r="V19" s="15">
        <v>53287</v>
      </c>
      <c r="W19" s="15">
        <v>34201</v>
      </c>
      <c r="X19" s="15">
        <v>41340</v>
      </c>
      <c r="Y19" s="15">
        <v>29900</v>
      </c>
      <c r="Z19" s="15">
        <v>29665</v>
      </c>
      <c r="AA19" s="15">
        <v>26489</v>
      </c>
      <c r="AB19" s="15">
        <v>30598</v>
      </c>
      <c r="AC19" s="15">
        <v>32120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K19" s="83"/>
    </row>
    <row r="20" spans="2:39" ht="15" customHeight="1">
      <c r="B20" s="53" t="s">
        <v>219</v>
      </c>
      <c r="C20" s="15">
        <v>149</v>
      </c>
      <c r="D20" s="166">
        <v>215</v>
      </c>
      <c r="E20" s="166">
        <v>559</v>
      </c>
      <c r="F20" s="166">
        <v>1034</v>
      </c>
      <c r="G20" s="166">
        <v>1430</v>
      </c>
      <c r="H20" s="166">
        <v>729</v>
      </c>
      <c r="I20" s="166">
        <v>648</v>
      </c>
      <c r="J20" s="15">
        <v>1050</v>
      </c>
      <c r="K20" s="15">
        <v>2032</v>
      </c>
      <c r="L20" s="15">
        <v>-1369</v>
      </c>
      <c r="M20" s="15">
        <v>5131</v>
      </c>
      <c r="N20" s="15">
        <v>4359</v>
      </c>
      <c r="O20" s="15">
        <v>5688</v>
      </c>
      <c r="P20" s="15">
        <v>6644</v>
      </c>
      <c r="Q20" s="15">
        <v>6728</v>
      </c>
      <c r="R20" s="15">
        <v>6902</v>
      </c>
      <c r="S20" s="15">
        <v>7731</v>
      </c>
      <c r="T20" s="15">
        <v>11433</v>
      </c>
      <c r="U20" s="15">
        <v>3542</v>
      </c>
      <c r="V20" s="15">
        <v>6274</v>
      </c>
      <c r="W20" s="15">
        <v>4050</v>
      </c>
      <c r="X20" s="15">
        <v>6516</v>
      </c>
      <c r="Y20" s="15">
        <v>6201</v>
      </c>
      <c r="Z20" s="15">
        <v>4805</v>
      </c>
      <c r="AA20" s="15">
        <v>5090</v>
      </c>
      <c r="AB20" s="15">
        <v>4244</v>
      </c>
      <c r="AC20" s="15">
        <v>3548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K20" s="83"/>
    </row>
    <row r="21" spans="2:39" ht="15" customHeight="1">
      <c r="B21" s="53" t="s">
        <v>220</v>
      </c>
      <c r="C21" s="15">
        <v>10991</v>
      </c>
      <c r="D21" s="166">
        <v>20496</v>
      </c>
      <c r="E21" s="166">
        <v>24074</v>
      </c>
      <c r="F21" s="166">
        <v>19769</v>
      </c>
      <c r="G21" s="166">
        <v>22530</v>
      </c>
      <c r="H21" s="166">
        <v>20715</v>
      </c>
      <c r="I21" s="166">
        <v>13586</v>
      </c>
      <c r="J21" s="15">
        <v>16773</v>
      </c>
      <c r="K21" s="15">
        <v>24977</v>
      </c>
      <c r="L21" s="15">
        <v>34978</v>
      </c>
      <c r="M21" s="15">
        <v>26318</v>
      </c>
      <c r="N21" s="15">
        <v>32349</v>
      </c>
      <c r="O21" s="15">
        <v>39333</v>
      </c>
      <c r="P21" s="15">
        <v>39636</v>
      </c>
      <c r="Q21" s="15">
        <v>31616</v>
      </c>
      <c r="R21" s="15">
        <v>29496</v>
      </c>
      <c r="S21" s="15">
        <v>27247</v>
      </c>
      <c r="T21" s="15">
        <v>39029</v>
      </c>
      <c r="U21" s="15">
        <v>8618</v>
      </c>
      <c r="V21" s="15">
        <v>15265</v>
      </c>
      <c r="W21" s="15">
        <v>9853</v>
      </c>
      <c r="X21" s="15">
        <v>15347</v>
      </c>
      <c r="Y21" s="15">
        <v>13060</v>
      </c>
      <c r="Z21" s="15">
        <v>11549</v>
      </c>
      <c r="AA21" s="15">
        <v>15315</v>
      </c>
      <c r="AB21" s="15">
        <v>15062</v>
      </c>
      <c r="AC21" s="15">
        <v>16444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K21" s="83"/>
    </row>
    <row r="22" spans="2:39" ht="15" customHeight="1">
      <c r="B22" s="53" t="s">
        <v>221</v>
      </c>
      <c r="C22" s="15">
        <v>-26</v>
      </c>
      <c r="D22" s="166">
        <v>6</v>
      </c>
      <c r="E22" s="166">
        <v>-5</v>
      </c>
      <c r="F22" s="166">
        <v>3</v>
      </c>
      <c r="G22" s="166">
        <v>5</v>
      </c>
      <c r="H22" s="166">
        <v>19</v>
      </c>
      <c r="I22" s="166">
        <v>83</v>
      </c>
      <c r="J22" s="15">
        <v>80</v>
      </c>
      <c r="K22" s="15">
        <v>255</v>
      </c>
      <c r="L22" s="15">
        <v>12</v>
      </c>
      <c r="M22" s="15">
        <v>156</v>
      </c>
      <c r="N22" s="15">
        <v>137</v>
      </c>
      <c r="O22" s="15">
        <v>216</v>
      </c>
      <c r="P22" s="15">
        <v>-197</v>
      </c>
      <c r="Q22" s="15">
        <v>348</v>
      </c>
      <c r="R22" s="15">
        <v>357</v>
      </c>
      <c r="S22" s="15">
        <v>1978</v>
      </c>
      <c r="T22" s="15">
        <v>3076</v>
      </c>
      <c r="U22" s="15">
        <v>3259</v>
      </c>
      <c r="V22" s="15">
        <v>4285</v>
      </c>
      <c r="W22" s="15">
        <v>6029</v>
      </c>
      <c r="X22" s="15">
        <v>8112</v>
      </c>
      <c r="Y22" s="15">
        <v>10368</v>
      </c>
      <c r="Z22" s="15">
        <v>12572</v>
      </c>
      <c r="AA22" s="15">
        <v>13167</v>
      </c>
      <c r="AB22" s="15">
        <v>16156</v>
      </c>
      <c r="AC22" s="15">
        <v>19187</v>
      </c>
      <c r="AD22" s="15">
        <v>21044</v>
      </c>
      <c r="AE22" s="15">
        <v>33767</v>
      </c>
      <c r="AF22" s="15">
        <v>41053</v>
      </c>
      <c r="AG22" s="15">
        <v>42603</v>
      </c>
      <c r="AH22" s="15">
        <v>52136</v>
      </c>
      <c r="AI22" s="15">
        <v>55326</v>
      </c>
      <c r="AK22" s="83"/>
      <c r="AL22" s="84"/>
      <c r="AM22" s="83"/>
    </row>
    <row r="23" spans="2:39" ht="12.75">
      <c r="B23" s="53" t="s">
        <v>134</v>
      </c>
      <c r="C23" s="15">
        <v>38</v>
      </c>
      <c r="D23" s="166">
        <v>34</v>
      </c>
      <c r="E23" s="166">
        <v>193</v>
      </c>
      <c r="F23" s="166">
        <v>37</v>
      </c>
      <c r="G23" s="166">
        <v>59</v>
      </c>
      <c r="H23" s="166">
        <v>93</v>
      </c>
      <c r="I23" s="166">
        <v>174</v>
      </c>
      <c r="J23" s="15">
        <v>80</v>
      </c>
      <c r="K23" s="15">
        <v>159</v>
      </c>
      <c r="L23" s="15">
        <v>-24136</v>
      </c>
      <c r="M23" s="15">
        <v>24609</v>
      </c>
      <c r="N23" s="15">
        <v>-5751</v>
      </c>
      <c r="O23" s="15">
        <v>6418</v>
      </c>
      <c r="P23" s="15">
        <v>-5029</v>
      </c>
      <c r="Q23" s="15">
        <v>3845</v>
      </c>
      <c r="R23" s="15">
        <v>2461</v>
      </c>
      <c r="S23" s="15">
        <v>1048</v>
      </c>
      <c r="T23" s="15">
        <v>956</v>
      </c>
      <c r="U23" s="15">
        <v>2055</v>
      </c>
      <c r="V23" s="15">
        <v>2188</v>
      </c>
      <c r="W23" s="15">
        <v>2116</v>
      </c>
      <c r="X23" s="15">
        <v>2709</v>
      </c>
      <c r="Y23" s="15">
        <v>3642</v>
      </c>
      <c r="Z23" s="15">
        <v>3261</v>
      </c>
      <c r="AA23" s="15">
        <v>3474</v>
      </c>
      <c r="AB23" s="15">
        <v>4202</v>
      </c>
      <c r="AC23" s="15">
        <v>3375</v>
      </c>
      <c r="AD23" s="15">
        <v>4428</v>
      </c>
      <c r="AE23" s="15">
        <v>5037</v>
      </c>
      <c r="AF23" s="15">
        <v>3450</v>
      </c>
      <c r="AG23" s="15">
        <v>3357</v>
      </c>
      <c r="AH23" s="15">
        <v>2567</v>
      </c>
      <c r="AI23" s="15">
        <v>4070</v>
      </c>
      <c r="AK23" s="83"/>
    </row>
    <row r="24" spans="2:39" ht="12.75">
      <c r="B24" s="53" t="s">
        <v>222</v>
      </c>
      <c r="C24" s="15">
        <v>0</v>
      </c>
      <c r="D24" s="166">
        <v>0</v>
      </c>
      <c r="E24" s="166">
        <v>0</v>
      </c>
      <c r="F24" s="166">
        <v>0</v>
      </c>
      <c r="G24" s="166">
        <v>0</v>
      </c>
      <c r="H24" s="166">
        <v>0</v>
      </c>
      <c r="I24" s="166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77</v>
      </c>
      <c r="AC24" s="15">
        <v>338</v>
      </c>
      <c r="AD24" s="15">
        <v>597</v>
      </c>
      <c r="AE24" s="15">
        <v>900</v>
      </c>
      <c r="AF24" s="15">
        <v>2428</v>
      </c>
      <c r="AG24" s="15">
        <v>3448</v>
      </c>
      <c r="AH24" s="15">
        <v>3902</v>
      </c>
      <c r="AI24" s="15">
        <v>13813</v>
      </c>
      <c r="AK24" s="83"/>
    </row>
    <row r="25" spans="2:39" ht="12.75">
      <c r="AK25" s="83"/>
    </row>
    <row r="26" spans="2:39" ht="15" customHeight="1">
      <c r="AK26" s="83"/>
      <c r="AL26" s="84"/>
      <c r="AM26" s="83"/>
    </row>
    <row r="27" spans="2:39" ht="15" customHeight="1">
      <c r="B27" s="24"/>
      <c r="C27" s="15"/>
      <c r="D27" s="166"/>
      <c r="E27" s="166"/>
      <c r="F27" s="166"/>
      <c r="G27" s="166"/>
      <c r="H27" s="166"/>
      <c r="I27" s="166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50"/>
      <c r="AC27" s="50"/>
      <c r="AD27" s="15"/>
      <c r="AE27" s="15"/>
      <c r="AF27" s="15"/>
      <c r="AG27" s="50"/>
      <c r="AH27" s="50"/>
      <c r="AI27" s="50"/>
    </row>
    <row r="28" spans="2:39" s="137" customFormat="1" ht="15" customHeight="1">
      <c r="B28" s="81" t="s">
        <v>135</v>
      </c>
      <c r="C28" s="44">
        <v>1706993</v>
      </c>
      <c r="D28" s="192">
        <v>1827190</v>
      </c>
      <c r="E28" s="192">
        <v>1720669</v>
      </c>
      <c r="F28" s="192">
        <v>1613119</v>
      </c>
      <c r="G28" s="192">
        <v>1741059</v>
      </c>
      <c r="H28" s="192">
        <v>1668785</v>
      </c>
      <c r="I28" s="192">
        <v>1885221</v>
      </c>
      <c r="J28" s="44">
        <v>2090261</v>
      </c>
      <c r="K28" s="44">
        <v>2136031</v>
      </c>
      <c r="L28" s="44">
        <v>1915456</v>
      </c>
      <c r="M28" s="44">
        <v>1843313</v>
      </c>
      <c r="N28" s="44">
        <v>1551042</v>
      </c>
      <c r="O28" s="44">
        <v>1615412</v>
      </c>
      <c r="P28" s="44">
        <v>1515768</v>
      </c>
      <c r="Q28" s="44">
        <v>1694029</v>
      </c>
      <c r="R28" s="44">
        <v>1712336</v>
      </c>
      <c r="S28" s="44">
        <v>1472830</v>
      </c>
      <c r="T28" s="44">
        <v>1485855</v>
      </c>
      <c r="U28" s="44">
        <v>1046207</v>
      </c>
      <c r="V28" s="44">
        <v>1142668</v>
      </c>
      <c r="W28" s="44">
        <v>1010290</v>
      </c>
      <c r="X28" s="44">
        <v>1048732</v>
      </c>
      <c r="Y28" s="44">
        <v>1067735</v>
      </c>
      <c r="Z28" s="44">
        <v>1043997</v>
      </c>
      <c r="AA28" s="44">
        <v>969845</v>
      </c>
      <c r="AB28" s="44">
        <v>919869</v>
      </c>
      <c r="AC28" s="44">
        <v>695686</v>
      </c>
      <c r="AD28" s="44">
        <v>474750</v>
      </c>
      <c r="AE28" s="44">
        <v>839395</v>
      </c>
      <c r="AF28" s="44">
        <v>577313</v>
      </c>
      <c r="AG28" s="44">
        <v>593003</v>
      </c>
      <c r="AH28" s="44">
        <v>539113</v>
      </c>
      <c r="AI28" s="44">
        <v>1150945</v>
      </c>
      <c r="AJ28" s="140"/>
    </row>
    <row r="29" spans="2:39" s="82" customFormat="1" ht="12.75" hidden="1">
      <c r="C29" s="89"/>
      <c r="D29" s="193"/>
      <c r="E29" s="176"/>
      <c r="F29" s="176"/>
      <c r="G29" s="176"/>
      <c r="H29" s="176"/>
      <c r="I29" s="176"/>
      <c r="O29" s="89"/>
    </row>
    <row r="30" spans="2:39" s="82" customFormat="1" ht="15" hidden="1" customHeight="1">
      <c r="B30" s="82" t="s">
        <v>262</v>
      </c>
      <c r="C30" s="176"/>
      <c r="D30" s="176"/>
      <c r="E30" s="193">
        <v>0</v>
      </c>
      <c r="F30" s="193">
        <v>0</v>
      </c>
      <c r="G30" s="193">
        <v>0</v>
      </c>
      <c r="H30" s="193">
        <v>0</v>
      </c>
      <c r="I30" s="193">
        <v>0</v>
      </c>
      <c r="J30" s="89">
        <v>0</v>
      </c>
      <c r="K30" s="89">
        <v>0</v>
      </c>
      <c r="L30" s="89">
        <v>0</v>
      </c>
      <c r="M30" s="89">
        <v>0</v>
      </c>
      <c r="N30" s="89">
        <v>0</v>
      </c>
      <c r="O30" s="89">
        <v>0</v>
      </c>
      <c r="P30" s="89">
        <v>0</v>
      </c>
      <c r="Q30" s="89">
        <v>-0.19100999971851707</v>
      </c>
      <c r="R30" s="89">
        <v>-7.6290000230073929E-2</v>
      </c>
      <c r="S30" s="89">
        <v>0.26729999994859099</v>
      </c>
      <c r="T30" s="89">
        <v>0</v>
      </c>
      <c r="U30" s="89">
        <v>0</v>
      </c>
      <c r="V30" s="89">
        <v>0</v>
      </c>
      <c r="W30" s="89">
        <v>0</v>
      </c>
      <c r="X30" s="89">
        <v>0</v>
      </c>
      <c r="Y30" s="89">
        <v>0</v>
      </c>
      <c r="Z30" s="89">
        <v>0</v>
      </c>
      <c r="AA30" s="89">
        <v>0</v>
      </c>
      <c r="AB30" s="89">
        <v>0</v>
      </c>
      <c r="AC30" s="89">
        <v>0</v>
      </c>
      <c r="AD30" s="89">
        <v>0</v>
      </c>
      <c r="AE30" s="89">
        <v>0</v>
      </c>
      <c r="AF30" s="89">
        <v>0</v>
      </c>
      <c r="AG30" s="89">
        <v>0</v>
      </c>
      <c r="AH30" s="89">
        <v>0</v>
      </c>
      <c r="AI30" s="89">
        <v>0</v>
      </c>
      <c r="AJ30" s="89">
        <v>0</v>
      </c>
    </row>
    <row r="31" spans="2:39" s="82" customFormat="1" ht="15" hidden="1" customHeight="1">
      <c r="C31" s="176"/>
      <c r="D31" s="176"/>
      <c r="E31" s="176"/>
      <c r="F31" s="176"/>
      <c r="G31" s="176"/>
      <c r="H31" s="176"/>
      <c r="I31" s="176"/>
      <c r="M31" s="89"/>
      <c r="W31" s="53"/>
      <c r="X31" s="15"/>
      <c r="Y31" s="15"/>
      <c r="Z31" s="15"/>
      <c r="AA31" s="15"/>
      <c r="AB31" s="15"/>
      <c r="AC31" s="15"/>
      <c r="AD31" s="15"/>
      <c r="AE31" s="15"/>
    </row>
    <row r="32" spans="2:39" s="82" customFormat="1" ht="15" hidden="1" customHeight="1">
      <c r="C32" s="180">
        <v>1706993</v>
      </c>
      <c r="D32" s="176"/>
      <c r="E32" s="176"/>
      <c r="F32" s="176"/>
      <c r="G32" s="181">
        <f>G9+G11</f>
        <v>797800</v>
      </c>
      <c r="H32" s="176"/>
      <c r="I32" s="176"/>
    </row>
    <row r="33" spans="2:37" s="82" customFormat="1" ht="15" hidden="1" customHeight="1">
      <c r="C33" s="176"/>
      <c r="D33" s="176"/>
      <c r="E33" s="193"/>
      <c r="F33" s="176"/>
      <c r="G33" s="176"/>
      <c r="H33" s="176"/>
      <c r="I33" s="176"/>
    </row>
    <row r="34" spans="2:37" s="82" customFormat="1" ht="15" hidden="1" customHeight="1">
      <c r="C34" s="193">
        <f>C28-C32</f>
        <v>0</v>
      </c>
      <c r="D34" s="176"/>
      <c r="E34" s="180"/>
      <c r="F34" s="180">
        <v>273</v>
      </c>
      <c r="G34" s="180"/>
      <c r="H34" s="180"/>
      <c r="I34" s="180"/>
      <c r="J34" s="123"/>
      <c r="K34" s="123"/>
    </row>
    <row r="35" spans="2:37" s="82" customFormat="1" ht="15" hidden="1" customHeight="1">
      <c r="C35" s="176"/>
      <c r="D35" s="176"/>
      <c r="E35" s="180"/>
      <c r="F35" s="180"/>
      <c r="G35" s="180">
        <v>273153</v>
      </c>
      <c r="H35" s="180"/>
      <c r="I35" s="180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</row>
    <row r="36" spans="2:37" s="30" customFormat="1" ht="15" hidden="1" customHeight="1">
      <c r="C36" s="180"/>
      <c r="D36" s="176"/>
      <c r="E36" s="180">
        <v>524647</v>
      </c>
      <c r="F36" s="180"/>
      <c r="G36" s="180"/>
      <c r="H36" s="180"/>
      <c r="I36" s="180"/>
      <c r="J36" s="123"/>
      <c r="K36" s="123"/>
    </row>
    <row r="37" spans="2:37" s="30" customFormat="1" ht="15" hidden="1" customHeight="1">
      <c r="C37" s="180"/>
      <c r="D37" s="176"/>
      <c r="E37" s="180"/>
      <c r="F37" s="180"/>
      <c r="G37" s="180">
        <f>G11-G35</f>
        <v>143595</v>
      </c>
      <c r="H37" s="180"/>
      <c r="I37" s="180"/>
      <c r="J37" s="123"/>
      <c r="K37" s="123"/>
    </row>
    <row r="38" spans="2:37" s="30" customFormat="1" ht="15" hidden="1" customHeight="1">
      <c r="C38" s="176"/>
      <c r="D38" s="176"/>
      <c r="E38" s="180">
        <f>G35+E36</f>
        <v>797800</v>
      </c>
      <c r="F38" s="180"/>
      <c r="G38" s="180"/>
      <c r="H38" s="180"/>
      <c r="I38" s="180"/>
      <c r="J38" s="123"/>
      <c r="K38" s="123"/>
    </row>
    <row r="39" spans="2:37" s="30" customFormat="1" ht="15" hidden="1" customHeight="1">
      <c r="C39" s="180"/>
      <c r="D39" s="176"/>
      <c r="E39" s="180"/>
      <c r="F39" s="180"/>
      <c r="G39" s="180"/>
      <c r="H39" s="180"/>
      <c r="I39" s="180"/>
      <c r="J39" s="123"/>
      <c r="K39" s="123"/>
    </row>
    <row r="40" spans="2:37" s="30" customFormat="1" ht="15" hidden="1" customHeight="1">
      <c r="C40" s="176"/>
      <c r="D40" s="176"/>
      <c r="E40" s="180"/>
      <c r="F40" s="180"/>
      <c r="G40" s="180"/>
      <c r="H40" s="180"/>
      <c r="I40" s="180"/>
      <c r="J40" s="123"/>
      <c r="K40" s="123"/>
    </row>
    <row r="41" spans="2:37" ht="15" hidden="1" customHeight="1">
      <c r="B41" s="53"/>
      <c r="C41" s="167"/>
      <c r="D41" s="167"/>
      <c r="E41" s="166"/>
      <c r="F41" s="166"/>
      <c r="G41" s="166"/>
      <c r="H41" s="166"/>
      <c r="I41" s="166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K41" s="83"/>
    </row>
    <row r="42" spans="2:37" ht="15" hidden="1" customHeight="1">
      <c r="B42" s="53"/>
      <c r="C42" s="167"/>
      <c r="D42" s="167"/>
      <c r="E42" s="166"/>
      <c r="F42" s="166"/>
      <c r="G42" s="166"/>
      <c r="H42" s="166"/>
      <c r="I42" s="166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K42" s="83"/>
    </row>
    <row r="43" spans="2:37" s="30" customFormat="1" ht="15" hidden="1" customHeight="1">
      <c r="C43" s="176"/>
      <c r="D43" s="176"/>
      <c r="E43" s="176"/>
      <c r="F43" s="176"/>
      <c r="G43" s="176"/>
      <c r="H43" s="176"/>
      <c r="I43" s="176"/>
    </row>
    <row r="44" spans="2:37" s="30" customFormat="1" ht="15" hidden="1" customHeight="1">
      <c r="C44" s="176"/>
      <c r="D44" s="176"/>
      <c r="E44" s="176"/>
      <c r="F44" s="176"/>
      <c r="G44" s="176"/>
      <c r="H44" s="176"/>
      <c r="I44" s="176"/>
    </row>
    <row r="45" spans="2:37" s="30" customFormat="1" ht="3.75" hidden="1" customHeight="1">
      <c r="C45" s="176"/>
      <c r="D45" s="176"/>
      <c r="E45" s="176"/>
      <c r="F45" s="176"/>
      <c r="G45" s="176"/>
      <c r="H45" s="176"/>
      <c r="I45" s="176"/>
    </row>
    <row r="46" spans="2:37" s="30" customFormat="1" ht="15" hidden="1" customHeight="1"/>
    <row r="47" spans="2:37" s="30" customFormat="1" ht="15" hidden="1" customHeight="1">
      <c r="B47" s="53" t="s">
        <v>223</v>
      </c>
      <c r="C47" s="15"/>
      <c r="D47" s="166">
        <v>0</v>
      </c>
      <c r="E47" s="166">
        <v>0</v>
      </c>
      <c r="F47" s="166">
        <v>0</v>
      </c>
      <c r="G47" s="166">
        <v>0</v>
      </c>
      <c r="H47" s="166">
        <v>0</v>
      </c>
      <c r="I47" s="166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</row>
    <row r="48" spans="2:37" s="30" customFormat="1" ht="15" hidden="1" customHeight="1">
      <c r="B48" s="53" t="s">
        <v>224</v>
      </c>
      <c r="C48" s="15"/>
      <c r="D48" s="166">
        <v>0</v>
      </c>
      <c r="E48" s="166">
        <v>0</v>
      </c>
      <c r="F48" s="166">
        <v>0</v>
      </c>
      <c r="G48" s="166">
        <v>0</v>
      </c>
      <c r="H48" s="166">
        <v>0</v>
      </c>
      <c r="I48" s="166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0</v>
      </c>
      <c r="AG48" s="15">
        <v>0</v>
      </c>
      <c r="AH48" s="15">
        <v>0</v>
      </c>
      <c r="AI48" s="15">
        <v>0</v>
      </c>
    </row>
    <row r="49" spans="3:9" s="30" customFormat="1" ht="15" customHeight="1"/>
    <row r="50" spans="3:9" s="30" customFormat="1" ht="15" customHeight="1">
      <c r="C50" s="176"/>
      <c r="D50" s="176"/>
      <c r="E50" s="176"/>
      <c r="F50" s="176"/>
      <c r="G50" s="176"/>
      <c r="H50" s="176"/>
      <c r="I50" s="176"/>
    </row>
    <row r="51" spans="3:9" s="30" customFormat="1" ht="15" customHeight="1">
      <c r="C51" s="176"/>
      <c r="D51" s="176"/>
      <c r="E51" s="176"/>
      <c r="F51" s="176"/>
      <c r="G51" s="176"/>
      <c r="H51" s="176"/>
      <c r="I51" s="176"/>
    </row>
    <row r="52" spans="3:9" s="30" customFormat="1" ht="15" customHeight="1">
      <c r="C52" s="176"/>
      <c r="D52" s="176"/>
      <c r="E52" s="176"/>
      <c r="F52" s="176"/>
      <c r="G52" s="176"/>
      <c r="H52" s="176"/>
      <c r="I52" s="176"/>
    </row>
    <row r="53" spans="3:9" s="30" customFormat="1" ht="15" customHeight="1"/>
    <row r="54" spans="3:9" s="30" customFormat="1" ht="15" customHeight="1"/>
    <row r="55" spans="3:9" s="30" customFormat="1" ht="15" customHeight="1"/>
    <row r="56" spans="3:9" s="30" customFormat="1" ht="15" customHeight="1"/>
    <row r="57" spans="3:9" s="30" customFormat="1" ht="15" customHeight="1"/>
    <row r="58" spans="3:9" s="30" customFormat="1" ht="15" customHeight="1"/>
    <row r="59" spans="3:9" s="30" customFormat="1" ht="15" customHeight="1"/>
    <row r="60" spans="3:9" s="30" customFormat="1" ht="15" customHeight="1"/>
    <row r="61" spans="3:9" s="30" customFormat="1" ht="15" customHeight="1"/>
    <row r="62" spans="3:9" s="30" customFormat="1" ht="15" customHeight="1"/>
    <row r="63" spans="3:9" s="30" customFormat="1" ht="15" customHeight="1"/>
    <row r="64" spans="3:9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</sheetData>
  <sheetProtection selectLockedCells="1" selectUnlockedCells="1"/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F6:AI6"/>
    <mergeCell ref="B6:B7"/>
    <mergeCell ref="AB6:AE6"/>
    <mergeCell ref="X6:AA6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2:AJ98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76.7109375" style="20" customWidth="1"/>
    <col min="3" max="35" width="11" style="20" customWidth="1"/>
    <col min="36" max="36" width="0.85546875" style="20" customWidth="1"/>
    <col min="37" max="16384" width="10.28515625" style="20"/>
  </cols>
  <sheetData>
    <row r="2" spans="2:35" ht="15" customHeight="1">
      <c r="B2" s="35"/>
      <c r="C2" s="35"/>
      <c r="D2" s="35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pans="2:35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</row>
    <row r="4" spans="2:35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2:35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5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2:35" ht="15" customHeight="1">
      <c r="B6" s="219" t="s">
        <v>245</v>
      </c>
      <c r="C6" s="162">
        <v>2019</v>
      </c>
      <c r="D6" s="221">
        <v>2018</v>
      </c>
      <c r="E6" s="217"/>
      <c r="F6" s="217"/>
      <c r="G6" s="218"/>
      <c r="H6" s="217">
        <v>2017</v>
      </c>
      <c r="I6" s="217"/>
      <c r="J6" s="217"/>
      <c r="K6" s="218"/>
      <c r="L6" s="217">
        <v>2016</v>
      </c>
      <c r="M6" s="217"/>
      <c r="N6" s="217"/>
      <c r="O6" s="218"/>
      <c r="P6" s="216">
        <v>2015</v>
      </c>
      <c r="Q6" s="217">
        <v>2015</v>
      </c>
      <c r="R6" s="217"/>
      <c r="S6" s="218"/>
      <c r="T6" s="216">
        <v>2014</v>
      </c>
      <c r="U6" s="217"/>
      <c r="V6" s="217"/>
      <c r="W6" s="218"/>
      <c r="X6" s="216">
        <v>2013</v>
      </c>
      <c r="Y6" s="217"/>
      <c r="Z6" s="217"/>
      <c r="AA6" s="218"/>
      <c r="AB6" s="216">
        <v>2012</v>
      </c>
      <c r="AC6" s="217"/>
      <c r="AD6" s="217"/>
      <c r="AE6" s="218"/>
      <c r="AF6" s="216">
        <v>2011</v>
      </c>
      <c r="AG6" s="217"/>
      <c r="AH6" s="217"/>
      <c r="AI6" s="218"/>
    </row>
    <row r="7" spans="2:35" s="22" customFormat="1" ht="15" customHeight="1">
      <c r="B7" s="220"/>
      <c r="C7" s="80" t="s">
        <v>0</v>
      </c>
      <c r="D7" s="80" t="s">
        <v>3</v>
      </c>
      <c r="E7" s="80" t="s">
        <v>2</v>
      </c>
      <c r="F7" s="80" t="s">
        <v>1</v>
      </c>
      <c r="G7" s="80" t="s">
        <v>0</v>
      </c>
      <c r="H7" s="80" t="s">
        <v>3</v>
      </c>
      <c r="I7" s="80" t="s">
        <v>2</v>
      </c>
      <c r="J7" s="80" t="s">
        <v>1</v>
      </c>
      <c r="K7" s="80" t="s">
        <v>0</v>
      </c>
      <c r="L7" s="80" t="s">
        <v>3</v>
      </c>
      <c r="M7" s="80" t="s">
        <v>2</v>
      </c>
      <c r="N7" s="80" t="s">
        <v>1</v>
      </c>
      <c r="O7" s="80" t="s">
        <v>0</v>
      </c>
      <c r="P7" s="80" t="s">
        <v>3</v>
      </c>
      <c r="Q7" s="80" t="s">
        <v>2</v>
      </c>
      <c r="R7" s="11" t="s">
        <v>1</v>
      </c>
      <c r="S7" s="11" t="s">
        <v>0</v>
      </c>
      <c r="T7" s="11" t="s">
        <v>3</v>
      </c>
      <c r="U7" s="11" t="s">
        <v>2</v>
      </c>
      <c r="V7" s="11" t="s">
        <v>1</v>
      </c>
      <c r="W7" s="11" t="s">
        <v>0</v>
      </c>
      <c r="X7" s="11" t="s">
        <v>3</v>
      </c>
      <c r="Y7" s="11" t="s">
        <v>2</v>
      </c>
      <c r="Z7" s="11" t="s">
        <v>1</v>
      </c>
      <c r="AA7" s="11" t="s">
        <v>0</v>
      </c>
      <c r="AB7" s="11" t="s">
        <v>3</v>
      </c>
      <c r="AC7" s="11" t="s">
        <v>2</v>
      </c>
      <c r="AD7" s="11" t="s">
        <v>1</v>
      </c>
      <c r="AE7" s="11" t="s">
        <v>0</v>
      </c>
      <c r="AF7" s="11" t="s">
        <v>3</v>
      </c>
      <c r="AG7" s="11" t="s">
        <v>2</v>
      </c>
      <c r="AH7" s="11" t="s">
        <v>1</v>
      </c>
      <c r="AI7" s="11" t="s">
        <v>0</v>
      </c>
    </row>
    <row r="8" spans="2:35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</row>
    <row r="9" spans="2:35" ht="15" customHeight="1">
      <c r="B9" s="53" t="s">
        <v>225</v>
      </c>
      <c r="C9" s="15">
        <v>287533</v>
      </c>
      <c r="D9" s="15">
        <v>331162</v>
      </c>
      <c r="E9" s="15">
        <v>223744</v>
      </c>
      <c r="F9" s="15">
        <v>137317</v>
      </c>
      <c r="G9" s="15">
        <v>211295</v>
      </c>
      <c r="H9" s="15">
        <v>144935</v>
      </c>
      <c r="I9" s="15">
        <v>176119</v>
      </c>
      <c r="J9" s="15">
        <v>129176</v>
      </c>
      <c r="K9" s="15">
        <v>159961</v>
      </c>
      <c r="L9" s="15">
        <v>116142</v>
      </c>
      <c r="M9" s="15">
        <v>104649</v>
      </c>
      <c r="N9" s="15">
        <v>91052</v>
      </c>
      <c r="O9" s="15">
        <v>90206</v>
      </c>
      <c r="P9" s="15">
        <v>123041</v>
      </c>
      <c r="Q9" s="15">
        <v>135218</v>
      </c>
      <c r="R9" s="15">
        <v>125863</v>
      </c>
      <c r="S9" s="15">
        <v>104849</v>
      </c>
      <c r="T9" s="15">
        <v>95823</v>
      </c>
      <c r="U9" s="15">
        <v>103326</v>
      </c>
      <c r="V9" s="15">
        <v>96560</v>
      </c>
      <c r="W9" s="15">
        <v>97745</v>
      </c>
      <c r="X9" s="15">
        <v>55057</v>
      </c>
      <c r="Y9" s="15">
        <v>83998</v>
      </c>
      <c r="Z9" s="15">
        <v>81328</v>
      </c>
      <c r="AA9" s="15">
        <v>74652</v>
      </c>
      <c r="AB9" s="15">
        <v>79551</v>
      </c>
      <c r="AC9" s="15">
        <v>86594</v>
      </c>
      <c r="AD9" s="15">
        <v>79701</v>
      </c>
      <c r="AE9" s="15">
        <v>82546</v>
      </c>
      <c r="AF9" s="15">
        <v>96285</v>
      </c>
      <c r="AG9" s="15">
        <v>117215</v>
      </c>
      <c r="AH9" s="15">
        <v>127060</v>
      </c>
      <c r="AI9" s="15">
        <v>143862</v>
      </c>
    </row>
    <row r="10" spans="2:35" ht="15" customHeight="1">
      <c r="B10" s="53" t="s">
        <v>226</v>
      </c>
      <c r="C10" s="15">
        <v>125226</v>
      </c>
      <c r="D10" s="15">
        <v>132489</v>
      </c>
      <c r="E10" s="15">
        <v>139970</v>
      </c>
      <c r="F10" s="15">
        <v>133501</v>
      </c>
      <c r="G10" s="15">
        <v>138475</v>
      </c>
      <c r="H10" s="15">
        <v>188793</v>
      </c>
      <c r="I10" s="15">
        <v>279900</v>
      </c>
      <c r="J10" s="15">
        <v>339187</v>
      </c>
      <c r="K10" s="15">
        <v>383354</v>
      </c>
      <c r="L10" s="15">
        <v>398202</v>
      </c>
      <c r="M10" s="15">
        <v>419179</v>
      </c>
      <c r="N10" s="15">
        <v>388523</v>
      </c>
      <c r="O10" s="15">
        <v>357192</v>
      </c>
      <c r="P10" s="15">
        <v>322744</v>
      </c>
      <c r="Q10" s="15">
        <v>299306</v>
      </c>
      <c r="R10" s="15">
        <v>248725</v>
      </c>
      <c r="S10" s="15">
        <v>232564</v>
      </c>
      <c r="T10" s="15">
        <v>234522</v>
      </c>
      <c r="U10" s="15">
        <v>222420</v>
      </c>
      <c r="V10" s="15">
        <v>202228</v>
      </c>
      <c r="W10" s="15">
        <v>164261</v>
      </c>
      <c r="X10" s="15">
        <v>116882</v>
      </c>
      <c r="Y10" s="15">
        <v>110832</v>
      </c>
      <c r="Z10" s="15">
        <v>78610</v>
      </c>
      <c r="AA10" s="15">
        <v>70431</v>
      </c>
      <c r="AB10" s="15">
        <v>62937</v>
      </c>
      <c r="AC10" s="15">
        <v>46080</v>
      </c>
      <c r="AD10" s="15">
        <v>53615</v>
      </c>
      <c r="AE10" s="15">
        <v>77082</v>
      </c>
      <c r="AF10" s="15">
        <v>67633</v>
      </c>
      <c r="AG10" s="15">
        <v>26196</v>
      </c>
      <c r="AH10" s="15">
        <v>7410</v>
      </c>
      <c r="AI10" s="15">
        <v>24017</v>
      </c>
    </row>
    <row r="11" spans="2:35" ht="15" customHeight="1">
      <c r="B11" s="53" t="s">
        <v>227</v>
      </c>
      <c r="C11" s="15">
        <v>10004</v>
      </c>
      <c r="D11" s="15">
        <v>-58972</v>
      </c>
      <c r="E11" s="15">
        <v>67651</v>
      </c>
      <c r="F11" s="15">
        <v>243014</v>
      </c>
      <c r="G11" s="15">
        <v>7217</v>
      </c>
      <c r="H11" s="15">
        <v>63951</v>
      </c>
      <c r="I11" s="15">
        <v>-64043</v>
      </c>
      <c r="J11" s="15">
        <v>63860</v>
      </c>
      <c r="K11" s="15">
        <v>-41431</v>
      </c>
      <c r="L11" s="15">
        <v>5893</v>
      </c>
      <c r="M11" s="15">
        <v>16627</v>
      </c>
      <c r="N11" s="15">
        <v>-166407</v>
      </c>
      <c r="O11" s="15">
        <v>-172950</v>
      </c>
      <c r="P11" s="15">
        <v>-34050</v>
      </c>
      <c r="Q11" s="15">
        <v>510455</v>
      </c>
      <c r="R11" s="15">
        <v>-86831</v>
      </c>
      <c r="S11" s="15">
        <v>438880</v>
      </c>
      <c r="T11" s="15">
        <v>167430</v>
      </c>
      <c r="U11" s="15">
        <v>195803</v>
      </c>
      <c r="V11" s="15">
        <v>-65770</v>
      </c>
      <c r="W11" s="15">
        <v>-65356</v>
      </c>
      <c r="X11" s="15">
        <v>88801</v>
      </c>
      <c r="Y11" s="15">
        <v>11356</v>
      </c>
      <c r="Z11" s="15">
        <v>159148</v>
      </c>
      <c r="AA11" s="15">
        <v>-23423</v>
      </c>
      <c r="AB11" s="15">
        <v>9735</v>
      </c>
      <c r="AC11" s="15">
        <v>9186</v>
      </c>
      <c r="AD11" s="15">
        <v>196757</v>
      </c>
      <c r="AE11" s="15">
        <v>-53041</v>
      </c>
      <c r="AF11" s="15">
        <v>415929</v>
      </c>
      <c r="AG11" s="15">
        <v>-48011</v>
      </c>
      <c r="AH11" s="15">
        <v>-91575</v>
      </c>
      <c r="AI11" s="15">
        <v>-42187</v>
      </c>
    </row>
    <row r="12" spans="2:35" ht="15" customHeight="1">
      <c r="B12" s="53" t="s">
        <v>228</v>
      </c>
      <c r="C12" s="15">
        <v>42929</v>
      </c>
      <c r="D12" s="15">
        <v>37760</v>
      </c>
      <c r="E12" s="15">
        <v>45129</v>
      </c>
      <c r="F12" s="15">
        <v>42450</v>
      </c>
      <c r="G12" s="15">
        <v>37003</v>
      </c>
      <c r="H12" s="15">
        <v>36424</v>
      </c>
      <c r="I12" s="15">
        <v>33987</v>
      </c>
      <c r="J12" s="15">
        <v>35433</v>
      </c>
      <c r="K12" s="15">
        <v>34400</v>
      </c>
      <c r="L12" s="15">
        <v>34271</v>
      </c>
      <c r="M12" s="15">
        <v>36313</v>
      </c>
      <c r="N12" s="15">
        <v>28849</v>
      </c>
      <c r="O12" s="15">
        <v>40088</v>
      </c>
      <c r="P12" s="15">
        <v>46751</v>
      </c>
      <c r="Q12" s="15">
        <v>63793</v>
      </c>
      <c r="R12" s="15">
        <v>48001</v>
      </c>
      <c r="S12" s="15">
        <v>57040</v>
      </c>
      <c r="T12" s="15">
        <v>45181</v>
      </c>
      <c r="U12" s="15">
        <v>43208</v>
      </c>
      <c r="V12" s="15">
        <v>36370</v>
      </c>
      <c r="W12" s="15">
        <v>37697</v>
      </c>
      <c r="X12" s="15">
        <v>37897</v>
      </c>
      <c r="Y12" s="15">
        <v>37935</v>
      </c>
      <c r="Z12" s="15">
        <v>36786</v>
      </c>
      <c r="AA12" s="15">
        <v>32879</v>
      </c>
      <c r="AB12" s="15">
        <v>36265</v>
      </c>
      <c r="AC12" s="15">
        <v>43010</v>
      </c>
      <c r="AD12" s="15">
        <v>42794</v>
      </c>
      <c r="AE12" s="15">
        <v>35678</v>
      </c>
      <c r="AF12" s="15">
        <v>-334981</v>
      </c>
      <c r="AG12" s="15">
        <v>358576</v>
      </c>
      <c r="AH12" s="15">
        <v>51554</v>
      </c>
      <c r="AI12" s="15">
        <v>39931</v>
      </c>
    </row>
    <row r="13" spans="2:35" ht="15" customHeight="1">
      <c r="B13" s="53" t="s">
        <v>229</v>
      </c>
      <c r="C13" s="15">
        <v>32074</v>
      </c>
      <c r="D13" s="15">
        <v>-43762</v>
      </c>
      <c r="E13" s="15">
        <v>18107</v>
      </c>
      <c r="F13" s="15">
        <v>12836</v>
      </c>
      <c r="G13" s="15">
        <v>-44815</v>
      </c>
      <c r="H13" s="15">
        <v>1366</v>
      </c>
      <c r="I13" s="15">
        <v>-20313</v>
      </c>
      <c r="J13" s="15">
        <v>21806</v>
      </c>
      <c r="K13" s="15">
        <v>-17202</v>
      </c>
      <c r="L13" s="15">
        <v>-43052</v>
      </c>
      <c r="M13" s="15">
        <v>31326</v>
      </c>
      <c r="N13" s="15">
        <v>-176257</v>
      </c>
      <c r="O13" s="15">
        <v>32648</v>
      </c>
      <c r="P13" s="15">
        <v>125858</v>
      </c>
      <c r="Q13" s="15">
        <v>0</v>
      </c>
      <c r="R13" s="15">
        <v>-11473</v>
      </c>
      <c r="S13" s="15">
        <v>103636</v>
      </c>
      <c r="T13" s="15">
        <v>47</v>
      </c>
      <c r="U13" s="15">
        <v>-942</v>
      </c>
      <c r="V13" s="15">
        <v>4685</v>
      </c>
      <c r="W13" s="15">
        <v>10261</v>
      </c>
      <c r="X13" s="15">
        <v>4866</v>
      </c>
      <c r="Y13" s="15">
        <v>-22208</v>
      </c>
      <c r="Z13" s="15">
        <v>-27497</v>
      </c>
      <c r="AA13" s="15">
        <v>-61111</v>
      </c>
      <c r="AB13" s="15">
        <v>61997</v>
      </c>
      <c r="AC13" s="15">
        <v>60237</v>
      </c>
      <c r="AD13" s="15">
        <v>-17663</v>
      </c>
      <c r="AE13" s="15">
        <v>48420</v>
      </c>
      <c r="AF13" s="15">
        <v>-41786</v>
      </c>
      <c r="AG13" s="15">
        <v>70137</v>
      </c>
      <c r="AH13" s="15">
        <v>19678</v>
      </c>
      <c r="AI13" s="15">
        <v>-45245</v>
      </c>
    </row>
    <row r="14" spans="2:35" ht="15" customHeight="1">
      <c r="B14" s="53" t="s">
        <v>230</v>
      </c>
      <c r="C14" s="15">
        <v>4431</v>
      </c>
      <c r="D14" s="15">
        <v>2608</v>
      </c>
      <c r="E14" s="15">
        <v>7186</v>
      </c>
      <c r="F14" s="15">
        <v>13391</v>
      </c>
      <c r="G14" s="15">
        <v>14738</v>
      </c>
      <c r="H14" s="15">
        <v>22588</v>
      </c>
      <c r="I14" s="15">
        <v>31997</v>
      </c>
      <c r="J14" s="15">
        <v>24310</v>
      </c>
      <c r="K14" s="15">
        <v>61730</v>
      </c>
      <c r="L14" s="15">
        <v>67201</v>
      </c>
      <c r="M14" s="15">
        <v>66800</v>
      </c>
      <c r="N14" s="15">
        <v>84325</v>
      </c>
      <c r="O14" s="15">
        <v>84071</v>
      </c>
      <c r="P14" s="15">
        <v>70656</v>
      </c>
      <c r="Q14" s="15">
        <v>62386</v>
      </c>
      <c r="R14" s="15">
        <v>43511</v>
      </c>
      <c r="S14" s="15">
        <v>47240</v>
      </c>
      <c r="T14" s="15">
        <v>45674</v>
      </c>
      <c r="U14" s="15">
        <v>31511</v>
      </c>
      <c r="V14" s="15">
        <v>20519</v>
      </c>
      <c r="W14" s="15">
        <v>21554</v>
      </c>
      <c r="X14" s="15">
        <v>29047</v>
      </c>
      <c r="Y14" s="15">
        <v>39829</v>
      </c>
      <c r="Z14" s="15">
        <v>62194</v>
      </c>
      <c r="AA14" s="15">
        <v>24909</v>
      </c>
      <c r="AB14" s="15">
        <v>31963</v>
      </c>
      <c r="AC14" s="15">
        <v>25298</v>
      </c>
      <c r="AD14" s="15">
        <v>21726</v>
      </c>
      <c r="AE14" s="15">
        <v>20389</v>
      </c>
      <c r="AF14" s="15">
        <v>16359</v>
      </c>
      <c r="AG14" s="15">
        <v>19385</v>
      </c>
      <c r="AH14" s="15">
        <v>13016</v>
      </c>
      <c r="AI14" s="15">
        <v>2602</v>
      </c>
    </row>
    <row r="15" spans="2:35" ht="15" customHeight="1">
      <c r="B15" s="53" t="s">
        <v>231</v>
      </c>
      <c r="C15" s="15">
        <v>15930</v>
      </c>
      <c r="D15" s="15">
        <v>15888</v>
      </c>
      <c r="E15" s="15">
        <v>14532</v>
      </c>
      <c r="F15" s="15">
        <v>11567</v>
      </c>
      <c r="G15" s="15">
        <v>18813</v>
      </c>
      <c r="H15" s="15">
        <v>19947</v>
      </c>
      <c r="I15" s="15">
        <v>21911</v>
      </c>
      <c r="J15" s="15">
        <v>26857</v>
      </c>
      <c r="K15" s="15">
        <v>35950</v>
      </c>
      <c r="L15" s="15">
        <v>44757</v>
      </c>
      <c r="M15" s="15">
        <v>54158</v>
      </c>
      <c r="N15" s="15">
        <v>54433</v>
      </c>
      <c r="O15" s="15">
        <v>62042</v>
      </c>
      <c r="P15" s="15">
        <v>69691</v>
      </c>
      <c r="Q15" s="15">
        <v>69620</v>
      </c>
      <c r="R15" s="15">
        <v>70367</v>
      </c>
      <c r="S15" s="15">
        <v>74154</v>
      </c>
      <c r="T15" s="15">
        <v>63352</v>
      </c>
      <c r="U15" s="15">
        <v>62329</v>
      </c>
      <c r="V15" s="15">
        <v>63017</v>
      </c>
      <c r="W15" s="15">
        <v>64566</v>
      </c>
      <c r="X15" s="15">
        <v>57088</v>
      </c>
      <c r="Y15" s="15">
        <v>47940</v>
      </c>
      <c r="Z15" s="15">
        <v>36447</v>
      </c>
      <c r="AA15" s="15">
        <v>24480</v>
      </c>
      <c r="AB15" s="15">
        <v>20542</v>
      </c>
      <c r="AC15" s="15">
        <v>19569</v>
      </c>
      <c r="AD15" s="15">
        <v>15536</v>
      </c>
      <c r="AE15" s="15">
        <v>7639</v>
      </c>
      <c r="AF15" s="15">
        <v>6854</v>
      </c>
      <c r="AG15" s="15">
        <v>3323</v>
      </c>
      <c r="AH15" s="15">
        <v>46</v>
      </c>
      <c r="AI15" s="15">
        <v>0</v>
      </c>
    </row>
    <row r="16" spans="2:35" ht="15" customHeight="1">
      <c r="B16" s="53" t="s">
        <v>232</v>
      </c>
      <c r="C16" s="15">
        <v>84</v>
      </c>
      <c r="D16" s="15">
        <v>355</v>
      </c>
      <c r="E16" s="15">
        <v>633</v>
      </c>
      <c r="F16" s="15">
        <v>1225</v>
      </c>
      <c r="G16" s="15">
        <v>1339</v>
      </c>
      <c r="H16" s="15">
        <v>2262</v>
      </c>
      <c r="I16" s="15">
        <v>4196</v>
      </c>
      <c r="J16" s="15">
        <v>5097</v>
      </c>
      <c r="K16" s="15">
        <v>6769</v>
      </c>
      <c r="L16" s="15">
        <v>7322</v>
      </c>
      <c r="M16" s="15">
        <v>11690</v>
      </c>
      <c r="N16" s="15">
        <v>15907</v>
      </c>
      <c r="O16" s="15">
        <v>21117</v>
      </c>
      <c r="P16" s="15">
        <v>28203</v>
      </c>
      <c r="Q16" s="15">
        <v>29446</v>
      </c>
      <c r="R16" s="15">
        <v>27464</v>
      </c>
      <c r="S16" s="15">
        <v>26627</v>
      </c>
      <c r="T16" s="15">
        <v>21774</v>
      </c>
      <c r="U16" s="15">
        <v>21084</v>
      </c>
      <c r="V16" s="15">
        <v>19613</v>
      </c>
      <c r="W16" s="15">
        <v>17467</v>
      </c>
      <c r="X16" s="15">
        <v>15754</v>
      </c>
      <c r="Y16" s="15">
        <v>13214</v>
      </c>
      <c r="Z16" s="15">
        <v>9866</v>
      </c>
      <c r="AA16" s="15">
        <v>5755</v>
      </c>
      <c r="AB16" s="15">
        <v>6582</v>
      </c>
      <c r="AC16" s="15">
        <v>6634</v>
      </c>
      <c r="AD16" s="15">
        <v>5630</v>
      </c>
      <c r="AE16" s="15">
        <v>2559</v>
      </c>
      <c r="AF16" s="15">
        <v>862</v>
      </c>
      <c r="AG16" s="15">
        <v>19</v>
      </c>
      <c r="AH16" s="15">
        <v>0</v>
      </c>
      <c r="AI16" s="15">
        <v>0</v>
      </c>
    </row>
    <row r="17" spans="2:36" ht="15" customHeight="1">
      <c r="B17" s="53" t="s">
        <v>233</v>
      </c>
      <c r="C17" s="15">
        <v>3089</v>
      </c>
      <c r="D17" s="15">
        <v>2884</v>
      </c>
      <c r="E17" s="15">
        <v>2570</v>
      </c>
      <c r="F17" s="15">
        <v>2558</v>
      </c>
      <c r="G17" s="15">
        <v>2585</v>
      </c>
      <c r="H17" s="15">
        <v>2362</v>
      </c>
      <c r="I17" s="15">
        <v>2137</v>
      </c>
      <c r="J17" s="15">
        <v>1979</v>
      </c>
      <c r="K17" s="15">
        <v>1866</v>
      </c>
      <c r="L17" s="15">
        <v>1731</v>
      </c>
      <c r="M17" s="15">
        <v>1646</v>
      </c>
      <c r="N17" s="15">
        <v>1622</v>
      </c>
      <c r="O17" s="15">
        <v>1678</v>
      </c>
      <c r="P17" s="15">
        <v>2207</v>
      </c>
      <c r="Q17" s="15">
        <v>2276</v>
      </c>
      <c r="R17" s="15">
        <v>2211</v>
      </c>
      <c r="S17" s="15">
        <v>2096</v>
      </c>
      <c r="T17" s="15">
        <v>2041</v>
      </c>
      <c r="U17" s="15">
        <v>2450</v>
      </c>
      <c r="V17" s="15">
        <v>2869</v>
      </c>
      <c r="W17" s="15">
        <v>2395</v>
      </c>
      <c r="X17" s="15">
        <v>3045</v>
      </c>
      <c r="Y17" s="15">
        <v>3795</v>
      </c>
      <c r="Z17" s="15">
        <v>2223</v>
      </c>
      <c r="AA17" s="15">
        <v>2175</v>
      </c>
      <c r="AB17" s="15">
        <v>2561</v>
      </c>
      <c r="AC17" s="15">
        <v>2726</v>
      </c>
      <c r="AD17" s="15">
        <v>2766</v>
      </c>
      <c r="AE17" s="15">
        <v>2848</v>
      </c>
      <c r="AF17" s="15">
        <v>4570</v>
      </c>
      <c r="AG17" s="15">
        <v>4724</v>
      </c>
      <c r="AH17" s="15">
        <v>5753</v>
      </c>
      <c r="AI17" s="15">
        <v>5998</v>
      </c>
    </row>
    <row r="18" spans="2:36" ht="15" customHeight="1">
      <c r="B18" s="53" t="s">
        <v>234</v>
      </c>
      <c r="C18" s="15">
        <v>7957</v>
      </c>
      <c r="D18" s="15">
        <v>9182</v>
      </c>
      <c r="E18" s="15">
        <v>12367</v>
      </c>
      <c r="F18" s="15">
        <v>15256</v>
      </c>
      <c r="G18" s="15">
        <v>18271</v>
      </c>
      <c r="H18" s="15">
        <v>22287</v>
      </c>
      <c r="I18" s="15">
        <v>30966</v>
      </c>
      <c r="J18" s="15">
        <v>37472</v>
      </c>
      <c r="K18" s="15">
        <v>48004</v>
      </c>
      <c r="L18" s="15">
        <v>57011</v>
      </c>
      <c r="M18" s="15">
        <v>64933</v>
      </c>
      <c r="N18" s="15">
        <v>58144</v>
      </c>
      <c r="O18" s="15">
        <v>51668</v>
      </c>
      <c r="P18" s="15">
        <v>55827</v>
      </c>
      <c r="Q18" s="15">
        <v>55725</v>
      </c>
      <c r="R18" s="15">
        <v>48551</v>
      </c>
      <c r="S18" s="15">
        <v>41622</v>
      </c>
      <c r="T18" s="15">
        <v>38226</v>
      </c>
      <c r="U18" s="15">
        <v>35515</v>
      </c>
      <c r="V18" s="15">
        <v>35591</v>
      </c>
      <c r="W18" s="15">
        <v>35533</v>
      </c>
      <c r="X18" s="15">
        <v>5802</v>
      </c>
      <c r="Y18" s="15">
        <v>28279</v>
      </c>
      <c r="Z18" s="15">
        <v>24829</v>
      </c>
      <c r="AA18" s="15">
        <v>21166</v>
      </c>
      <c r="AB18" s="15">
        <v>20555</v>
      </c>
      <c r="AC18" s="15">
        <v>16869</v>
      </c>
      <c r="AD18" s="15">
        <v>151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</row>
    <row r="19" spans="2:36" ht="15" customHeight="1">
      <c r="B19" s="53" t="s">
        <v>236</v>
      </c>
      <c r="C19" s="15">
        <v>9255</v>
      </c>
      <c r="D19" s="15">
        <v>11686</v>
      </c>
      <c r="E19" s="15">
        <v>12875</v>
      </c>
      <c r="F19" s="15">
        <v>9912</v>
      </c>
      <c r="G19" s="15">
        <v>5318</v>
      </c>
      <c r="H19" s="15">
        <v>6920</v>
      </c>
      <c r="I19" s="15">
        <v>8340</v>
      </c>
      <c r="J19" s="15">
        <v>10147</v>
      </c>
      <c r="K19" s="15">
        <v>17835</v>
      </c>
      <c r="L19" s="15">
        <v>7907</v>
      </c>
      <c r="M19" s="15">
        <v>9600</v>
      </c>
      <c r="N19" s="15">
        <v>11324</v>
      </c>
      <c r="O19" s="15">
        <v>13737</v>
      </c>
      <c r="P19" s="15">
        <v>15755</v>
      </c>
      <c r="Q19" s="15">
        <v>17818</v>
      </c>
      <c r="R19" s="15">
        <v>18157</v>
      </c>
      <c r="S19" s="15">
        <v>19357</v>
      </c>
      <c r="T19" s="15">
        <v>17118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</row>
    <row r="20" spans="2:36" ht="15" customHeight="1">
      <c r="B20" s="53" t="s">
        <v>235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-1</v>
      </c>
      <c r="U20" s="15">
        <v>0</v>
      </c>
      <c r="V20" s="15">
        <v>0</v>
      </c>
      <c r="W20" s="15">
        <v>59</v>
      </c>
      <c r="X20" s="15">
        <v>1602</v>
      </c>
      <c r="Y20" s="15">
        <v>3328</v>
      </c>
      <c r="Z20" s="15">
        <v>7041</v>
      </c>
      <c r="AA20" s="15">
        <v>8705</v>
      </c>
      <c r="AB20" s="15">
        <v>15920</v>
      </c>
      <c r="AC20" s="15">
        <v>18603</v>
      </c>
      <c r="AD20" s="15">
        <v>23029</v>
      </c>
      <c r="AE20" s="15">
        <v>27948</v>
      </c>
      <c r="AF20" s="15">
        <v>36104</v>
      </c>
      <c r="AG20" s="15">
        <v>91864</v>
      </c>
      <c r="AH20" s="15">
        <v>-18058</v>
      </c>
      <c r="AI20" s="15">
        <v>43784</v>
      </c>
    </row>
    <row r="21" spans="2:36" ht="15" customHeight="1">
      <c r="B21" s="53" t="s">
        <v>237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-3</v>
      </c>
      <c r="Y21" s="15">
        <v>890</v>
      </c>
      <c r="Z21" s="15">
        <v>954</v>
      </c>
      <c r="AA21" s="15">
        <v>1010</v>
      </c>
      <c r="AB21" s="15">
        <v>1035</v>
      </c>
      <c r="AC21" s="15">
        <v>1141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</row>
    <row r="22" spans="2:36" ht="15" customHeight="1">
      <c r="B22" s="53" t="s">
        <v>246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70</v>
      </c>
      <c r="AC22" s="15">
        <v>287</v>
      </c>
      <c r="AD22" s="15">
        <v>-13</v>
      </c>
      <c r="AE22" s="15">
        <v>115</v>
      </c>
      <c r="AF22" s="15">
        <v>671</v>
      </c>
      <c r="AG22" s="15">
        <v>3602</v>
      </c>
      <c r="AH22" s="15">
        <v>6447</v>
      </c>
      <c r="AI22" s="15">
        <v>9880</v>
      </c>
    </row>
    <row r="23" spans="2:36" ht="15" customHeight="1">
      <c r="B23" s="53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50"/>
      <c r="AC23" s="50"/>
      <c r="AD23" s="15"/>
      <c r="AE23" s="15"/>
      <c r="AF23" s="15"/>
      <c r="AG23" s="50"/>
      <c r="AH23" s="50"/>
      <c r="AI23" s="50"/>
    </row>
    <row r="24" spans="2:36" s="33" customFormat="1" ht="15" customHeight="1">
      <c r="B24" s="3" t="s">
        <v>135</v>
      </c>
      <c r="C24" s="44">
        <v>538512</v>
      </c>
      <c r="D24" s="44">
        <v>441280</v>
      </c>
      <c r="E24" s="44">
        <v>544764</v>
      </c>
      <c r="F24" s="44">
        <v>623027</v>
      </c>
      <c r="G24" s="44">
        <v>410239</v>
      </c>
      <c r="H24" s="44">
        <v>511835</v>
      </c>
      <c r="I24" s="44">
        <v>505197</v>
      </c>
      <c r="J24" s="44">
        <v>695324</v>
      </c>
      <c r="K24" s="44">
        <v>691236</v>
      </c>
      <c r="L24" s="44">
        <v>697385</v>
      </c>
      <c r="M24" s="44">
        <v>816921</v>
      </c>
      <c r="N24" s="44">
        <v>391516</v>
      </c>
      <c r="O24" s="44">
        <v>581497</v>
      </c>
      <c r="P24" s="44">
        <v>826683</v>
      </c>
      <c r="Q24" s="44">
        <v>1246043</v>
      </c>
      <c r="R24" s="44">
        <v>534546</v>
      </c>
      <c r="S24" s="44">
        <v>1148065</v>
      </c>
      <c r="T24" s="44">
        <v>731187</v>
      </c>
      <c r="U24" s="44">
        <v>716704</v>
      </c>
      <c r="V24" s="44">
        <v>415682</v>
      </c>
      <c r="W24" s="44">
        <v>386182</v>
      </c>
      <c r="X24" s="44">
        <v>415838</v>
      </c>
      <c r="Y24" s="44">
        <v>359188</v>
      </c>
      <c r="Z24" s="44">
        <v>471929</v>
      </c>
      <c r="AA24" s="44">
        <v>181628</v>
      </c>
      <c r="AB24" s="44">
        <v>349713</v>
      </c>
      <c r="AC24" s="44">
        <v>336234</v>
      </c>
      <c r="AD24" s="44">
        <v>424029</v>
      </c>
      <c r="AE24" s="44">
        <v>252183</v>
      </c>
      <c r="AF24" s="44">
        <v>268500</v>
      </c>
      <c r="AG24" s="44">
        <v>647030</v>
      </c>
      <c r="AH24" s="44">
        <v>121331</v>
      </c>
      <c r="AI24" s="44">
        <v>182642</v>
      </c>
      <c r="AJ24" s="34"/>
    </row>
    <row r="25" spans="2:36" s="30" customFormat="1" ht="12.75">
      <c r="P25" s="82"/>
      <c r="Q25" s="82"/>
      <c r="R25" s="82"/>
      <c r="S25" s="82"/>
      <c r="T25" s="82"/>
      <c r="U25" s="82"/>
      <c r="V25" s="82"/>
      <c r="W25" s="82"/>
    </row>
    <row r="26" spans="2:36" s="108" customFormat="1" ht="12.75" hidden="1">
      <c r="B26" s="108" t="s">
        <v>262</v>
      </c>
      <c r="E26" s="109">
        <v>0</v>
      </c>
      <c r="F26" s="109">
        <v>0</v>
      </c>
      <c r="G26" s="109">
        <v>0</v>
      </c>
      <c r="H26" s="109">
        <v>0</v>
      </c>
      <c r="I26" s="109">
        <v>0</v>
      </c>
      <c r="J26" s="109">
        <v>0</v>
      </c>
      <c r="K26" s="109">
        <v>0</v>
      </c>
      <c r="L26" s="109">
        <v>0</v>
      </c>
      <c r="M26" s="109">
        <v>0</v>
      </c>
      <c r="N26" s="109">
        <v>0</v>
      </c>
      <c r="O26" s="109">
        <v>0</v>
      </c>
      <c r="P26" s="109">
        <v>0</v>
      </c>
      <c r="Q26" s="109">
        <v>-0.40965999965555966</v>
      </c>
      <c r="R26" s="109">
        <v>-0.39503000001423061</v>
      </c>
      <c r="S26" s="109">
        <v>-0.19531000009737909</v>
      </c>
      <c r="T26" s="109">
        <v>0</v>
      </c>
      <c r="U26" s="109">
        <v>0</v>
      </c>
      <c r="V26" s="109">
        <v>0</v>
      </c>
      <c r="W26" s="109">
        <v>0</v>
      </c>
      <c r="X26" s="109">
        <v>0</v>
      </c>
      <c r="Y26" s="109">
        <v>0</v>
      </c>
      <c r="Z26" s="109">
        <v>0</v>
      </c>
      <c r="AA26" s="109">
        <v>0</v>
      </c>
      <c r="AB26" s="109">
        <v>0</v>
      </c>
      <c r="AC26" s="109">
        <v>0</v>
      </c>
      <c r="AD26" s="109">
        <v>0</v>
      </c>
      <c r="AE26" s="109">
        <v>0</v>
      </c>
      <c r="AF26" s="109">
        <v>0</v>
      </c>
      <c r="AG26" s="109">
        <v>0</v>
      </c>
      <c r="AH26" s="109">
        <v>0</v>
      </c>
      <c r="AI26" s="109">
        <v>0</v>
      </c>
    </row>
    <row r="27" spans="2:36" s="30" customFormat="1" ht="15" customHeight="1">
      <c r="D27" s="49"/>
      <c r="P27" s="89"/>
      <c r="Q27" s="89"/>
      <c r="R27" s="89"/>
      <c r="S27" s="82"/>
      <c r="T27" s="82"/>
      <c r="U27" s="82"/>
      <c r="V27" s="82"/>
      <c r="W27" s="82"/>
    </row>
    <row r="28" spans="2:36" s="30" customFormat="1" ht="15" customHeight="1">
      <c r="C28" s="157"/>
      <c r="P28" s="82"/>
      <c r="Q28" s="82"/>
      <c r="R28" s="82"/>
      <c r="S28" s="82"/>
      <c r="T28" s="82"/>
      <c r="U28" s="82"/>
      <c r="V28" s="82"/>
      <c r="W28" s="82"/>
      <c r="X28" s="48"/>
      <c r="Y28" s="48"/>
      <c r="Z28" s="49"/>
      <c r="AA28" s="49"/>
      <c r="AB28" s="49"/>
      <c r="AC28" s="49"/>
      <c r="AD28" s="49"/>
      <c r="AE28" s="52"/>
      <c r="AF28" s="49"/>
      <c r="AG28" s="49"/>
      <c r="AH28" s="49"/>
      <c r="AI28" s="49"/>
    </row>
    <row r="29" spans="2:36" s="30" customFormat="1" ht="15" customHeight="1"/>
    <row r="30" spans="2:36" s="30" customFormat="1" ht="15" customHeight="1">
      <c r="AJ30" s="119"/>
    </row>
    <row r="31" spans="2:36" s="30" customFormat="1" ht="15" customHeight="1"/>
    <row r="32" spans="2:36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  <row r="97" s="30" customFormat="1" ht="15" customHeight="1"/>
    <row r="98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B6:AE6"/>
    <mergeCell ref="AF6:AI6"/>
    <mergeCell ref="B6:B7"/>
    <mergeCell ref="T6:W6"/>
    <mergeCell ref="X6:AA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Títulos Valores Mobiliários</vt:lpstr>
      <vt:lpstr>Resultado Títulos Valores Mob.</vt:lpstr>
      <vt:lpstr>Operações de Crédito</vt:lpstr>
      <vt:lpstr>Rendas Op. Créd. e Arrend. Merc</vt:lpstr>
      <vt:lpstr>Despesas de depositos- captaçao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Títulos Valores Mob.'!Area_de_impressao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Rodrigo Chabaribery Marques</cp:lastModifiedBy>
  <cp:lastPrinted>2019-04-24T19:04:02Z</cp:lastPrinted>
  <dcterms:created xsi:type="dcterms:W3CDTF">2015-05-28T14:14:11Z</dcterms:created>
  <dcterms:modified xsi:type="dcterms:W3CDTF">2019-05-07T20:57:11Z</dcterms:modified>
</cp:coreProperties>
</file>